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5a27c9745a407ac1/Desktop/WEBSITE/"/>
    </mc:Choice>
  </mc:AlternateContent>
  <xr:revisionPtr revIDLastSave="10" documentId="8_{466C6627-5DAD-4E76-98B8-C0F98CF2613F}" xr6:coauthVersionLast="47" xr6:coauthVersionMax="47" xr10:uidLastSave="{4AF7B41B-8C3E-4467-8FC4-980BAAEE3478}"/>
  <bookViews>
    <workbookView xWindow="-120" yWindow="-120" windowWidth="20730" windowHeight="11160" xr2:uid="{0F26676E-3013-46FB-A36D-021D9CE63CE3}"/>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1" i="1" l="1"/>
  <c r="H101" i="1"/>
  <c r="I101" i="1"/>
  <c r="J101" i="1"/>
  <c r="K101" i="1"/>
  <c r="L101" i="1"/>
  <c r="M101" i="1"/>
  <c r="N101" i="1"/>
  <c r="O101" i="1"/>
  <c r="P101" i="1"/>
  <c r="Q101" i="1"/>
  <c r="R101" i="1"/>
  <c r="S101" i="1"/>
  <c r="T101" i="1"/>
  <c r="U101" i="1"/>
  <c r="V101" i="1"/>
  <c r="W101" i="1"/>
  <c r="X101" i="1"/>
  <c r="Y101" i="1"/>
  <c r="Z101" i="1"/>
  <c r="AA101" i="1"/>
  <c r="AB101" i="1"/>
  <c r="AC101" i="1"/>
  <c r="G102" i="1"/>
  <c r="H102" i="1"/>
  <c r="I102" i="1"/>
  <c r="J102" i="1"/>
  <c r="K102" i="1"/>
  <c r="L102" i="1"/>
  <c r="M102" i="1"/>
  <c r="N102" i="1"/>
  <c r="O102" i="1"/>
  <c r="P102" i="1"/>
  <c r="Q102" i="1"/>
  <c r="R102" i="1"/>
  <c r="S102" i="1"/>
  <c r="T102" i="1"/>
  <c r="U102" i="1"/>
  <c r="V102" i="1"/>
  <c r="W102" i="1"/>
  <c r="X102" i="1"/>
  <c r="Y102" i="1"/>
  <c r="Z102" i="1"/>
  <c r="AA102" i="1"/>
  <c r="AB102" i="1"/>
  <c r="AC102" i="1"/>
  <c r="G103" i="1"/>
  <c r="H103" i="1"/>
  <c r="I103" i="1"/>
  <c r="J103" i="1"/>
  <c r="K103" i="1"/>
  <c r="L103" i="1"/>
  <c r="M103" i="1"/>
  <c r="N103" i="1"/>
  <c r="O103" i="1"/>
  <c r="P103" i="1"/>
  <c r="Q103" i="1"/>
  <c r="R103" i="1"/>
  <c r="S103" i="1"/>
  <c r="T103" i="1"/>
  <c r="U103" i="1"/>
  <c r="V103" i="1"/>
  <c r="W103" i="1"/>
  <c r="X103" i="1"/>
  <c r="Y103" i="1"/>
  <c r="Z103" i="1"/>
  <c r="AA103" i="1"/>
  <c r="AB103" i="1"/>
  <c r="AC103" i="1"/>
  <c r="G104" i="1"/>
  <c r="H104" i="1"/>
  <c r="I104" i="1"/>
  <c r="J104" i="1"/>
  <c r="K104" i="1"/>
  <c r="L104" i="1"/>
  <c r="M104" i="1"/>
  <c r="N104" i="1"/>
  <c r="O104" i="1"/>
  <c r="P104" i="1"/>
  <c r="Q104" i="1"/>
  <c r="R104" i="1"/>
  <c r="S104" i="1"/>
  <c r="T104" i="1"/>
  <c r="U104" i="1"/>
  <c r="V104" i="1"/>
  <c r="W104" i="1"/>
  <c r="X104" i="1"/>
  <c r="Y104" i="1"/>
  <c r="Z104" i="1"/>
  <c r="AA104" i="1"/>
  <c r="AB104" i="1"/>
  <c r="AC104" i="1"/>
  <c r="G105" i="1"/>
  <c r="H105" i="1"/>
  <c r="I105" i="1"/>
  <c r="J105" i="1"/>
  <c r="K105" i="1"/>
  <c r="L105" i="1"/>
  <c r="M105" i="1"/>
  <c r="N105" i="1"/>
  <c r="O105" i="1"/>
  <c r="P105" i="1"/>
  <c r="Q105" i="1"/>
  <c r="R105" i="1"/>
  <c r="S105" i="1"/>
  <c r="T105" i="1"/>
  <c r="U105" i="1"/>
  <c r="V105" i="1"/>
  <c r="W105" i="1"/>
  <c r="X105" i="1"/>
  <c r="Y105" i="1"/>
  <c r="Z105" i="1"/>
  <c r="AA105" i="1"/>
  <c r="AB105" i="1"/>
  <c r="AC105" i="1"/>
  <c r="G155" i="1" l="1"/>
  <c r="H155" i="1"/>
  <c r="I155" i="1"/>
  <c r="J155" i="1"/>
  <c r="K155" i="1"/>
  <c r="L155" i="1"/>
  <c r="M155" i="1"/>
  <c r="N155" i="1"/>
  <c r="O155" i="1"/>
  <c r="P155" i="1"/>
  <c r="Q155" i="1"/>
  <c r="R155" i="1"/>
  <c r="S155" i="1"/>
  <c r="T155" i="1"/>
  <c r="U155" i="1"/>
  <c r="V155" i="1"/>
  <c r="W155" i="1"/>
  <c r="X155" i="1"/>
  <c r="Y155" i="1"/>
  <c r="Z155" i="1"/>
  <c r="AA155" i="1"/>
  <c r="AB155" i="1"/>
  <c r="AC155" i="1"/>
  <c r="AC158" i="1"/>
  <c r="AB158" i="1"/>
  <c r="AA158" i="1"/>
  <c r="Z158" i="1"/>
  <c r="Y158" i="1"/>
  <c r="X158" i="1"/>
  <c r="W158" i="1"/>
  <c r="V158" i="1"/>
  <c r="U158" i="1"/>
  <c r="T158" i="1"/>
  <c r="S158" i="1"/>
  <c r="R158" i="1"/>
  <c r="Q158" i="1"/>
  <c r="P158" i="1"/>
  <c r="O158" i="1"/>
  <c r="N158" i="1"/>
  <c r="M158" i="1"/>
  <c r="L158" i="1"/>
  <c r="K158" i="1"/>
  <c r="J158" i="1"/>
  <c r="I158" i="1"/>
  <c r="H158" i="1"/>
  <c r="G158" i="1"/>
  <c r="E6" i="1"/>
  <c r="E7" i="1"/>
  <c r="E8" i="1"/>
  <c r="E9" i="1"/>
  <c r="E11" i="1"/>
  <c r="E12" i="1"/>
  <c r="E13" i="1"/>
  <c r="E15" i="1"/>
  <c r="E23" i="1"/>
  <c r="E18" i="1"/>
  <c r="W207" i="1"/>
  <c r="V207" i="1"/>
  <c r="U207" i="1"/>
  <c r="T207" i="1"/>
  <c r="S207" i="1"/>
  <c r="R207" i="1"/>
  <c r="Q207" i="1"/>
  <c r="P207" i="1"/>
  <c r="O207" i="1"/>
  <c r="N207" i="1"/>
  <c r="K207" i="1"/>
  <c r="I207" i="1"/>
  <c r="H207" i="1"/>
  <c r="G207" i="1"/>
  <c r="Q166" i="1"/>
  <c r="Q165" i="1"/>
  <c r="P166" i="1"/>
  <c r="P165" i="1"/>
  <c r="O166" i="1"/>
  <c r="O165" i="1"/>
  <c r="N166" i="1"/>
  <c r="N165" i="1"/>
  <c r="M166" i="1"/>
  <c r="M165" i="1"/>
  <c r="L166" i="1"/>
  <c r="L165" i="1"/>
  <c r="K166" i="1"/>
  <c r="K165" i="1"/>
  <c r="J166" i="1"/>
  <c r="J165" i="1"/>
  <c r="I166" i="1"/>
  <c r="I165" i="1"/>
  <c r="H166" i="1"/>
  <c r="H165" i="1"/>
  <c r="G167" i="1"/>
  <c r="G166" i="1"/>
  <c r="G165" i="1"/>
  <c r="AC207" i="1"/>
  <c r="AB207" i="1"/>
  <c r="AA207" i="1"/>
  <c r="Z207" i="1"/>
  <c r="Y207" i="1"/>
  <c r="X207" i="1"/>
  <c r="M207" i="1"/>
  <c r="L207" i="1"/>
  <c r="J207" i="1"/>
  <c r="AC206" i="1"/>
  <c r="AB206" i="1"/>
  <c r="AA206" i="1"/>
  <c r="Z206" i="1"/>
  <c r="Y206" i="1"/>
  <c r="X206" i="1"/>
  <c r="W206" i="1"/>
  <c r="V206" i="1"/>
  <c r="U206" i="1"/>
  <c r="T206" i="1"/>
  <c r="S206" i="1"/>
  <c r="R206" i="1"/>
  <c r="Q206" i="1"/>
  <c r="P206" i="1"/>
  <c r="O206" i="1"/>
  <c r="N206" i="1"/>
  <c r="M206" i="1"/>
  <c r="L206" i="1"/>
  <c r="K206" i="1"/>
  <c r="J206" i="1"/>
  <c r="I206" i="1"/>
  <c r="H206" i="1"/>
  <c r="G206" i="1"/>
  <c r="AC205" i="1"/>
  <c r="AB205" i="1"/>
  <c r="AA205" i="1"/>
  <c r="Z205" i="1"/>
  <c r="Y205" i="1"/>
  <c r="X205" i="1"/>
  <c r="W205" i="1"/>
  <c r="V205" i="1"/>
  <c r="U205" i="1"/>
  <c r="T205" i="1"/>
  <c r="S205" i="1"/>
  <c r="R205" i="1"/>
  <c r="Q205" i="1"/>
  <c r="P205" i="1"/>
  <c r="O205" i="1"/>
  <c r="N205" i="1"/>
  <c r="M205" i="1"/>
  <c r="L205" i="1"/>
  <c r="K205" i="1"/>
  <c r="J205" i="1"/>
  <c r="I205" i="1"/>
  <c r="H205" i="1"/>
  <c r="G205" i="1"/>
  <c r="AC204" i="1"/>
  <c r="AB204" i="1"/>
  <c r="AA204" i="1"/>
  <c r="Z204" i="1"/>
  <c r="Y204" i="1"/>
  <c r="X204" i="1"/>
  <c r="W204" i="1"/>
  <c r="V204" i="1"/>
  <c r="U204" i="1"/>
  <c r="T204" i="1"/>
  <c r="S204" i="1"/>
  <c r="R204" i="1"/>
  <c r="Q204" i="1"/>
  <c r="P204" i="1"/>
  <c r="O204" i="1"/>
  <c r="N204" i="1"/>
  <c r="M204" i="1"/>
  <c r="L204" i="1"/>
  <c r="K204" i="1"/>
  <c r="J204" i="1"/>
  <c r="I204" i="1"/>
  <c r="H204" i="1"/>
  <c r="G204" i="1"/>
  <c r="AC203" i="1"/>
  <c r="AB203" i="1"/>
  <c r="AA203" i="1"/>
  <c r="Z203" i="1"/>
  <c r="Y203" i="1"/>
  <c r="X203" i="1"/>
  <c r="W203" i="1"/>
  <c r="V203" i="1"/>
  <c r="U203" i="1"/>
  <c r="T203" i="1"/>
  <c r="S203" i="1"/>
  <c r="R203" i="1"/>
  <c r="Q203" i="1"/>
  <c r="P203" i="1"/>
  <c r="O203" i="1"/>
  <c r="N203" i="1"/>
  <c r="M203" i="1"/>
  <c r="L203" i="1"/>
  <c r="K203" i="1"/>
  <c r="J203" i="1"/>
  <c r="I203" i="1"/>
  <c r="H203" i="1"/>
  <c r="G203" i="1"/>
  <c r="AC202" i="1"/>
  <c r="AB202" i="1"/>
  <c r="AA202" i="1"/>
  <c r="Z202" i="1"/>
  <c r="Y202" i="1"/>
  <c r="X202" i="1"/>
  <c r="W202" i="1"/>
  <c r="V202" i="1"/>
  <c r="U202" i="1"/>
  <c r="T202" i="1"/>
  <c r="S202" i="1"/>
  <c r="R202" i="1"/>
  <c r="Q202" i="1"/>
  <c r="P202" i="1"/>
  <c r="O202" i="1"/>
  <c r="N202" i="1"/>
  <c r="M202" i="1"/>
  <c r="L202" i="1"/>
  <c r="K202" i="1"/>
  <c r="J202" i="1"/>
  <c r="I202" i="1"/>
  <c r="H202" i="1"/>
  <c r="G202" i="1"/>
  <c r="AC201" i="1"/>
  <c r="AB201" i="1"/>
  <c r="AA201" i="1"/>
  <c r="Z201" i="1"/>
  <c r="Y201" i="1"/>
  <c r="X201" i="1"/>
  <c r="W201" i="1"/>
  <c r="V201" i="1"/>
  <c r="U201" i="1"/>
  <c r="T201" i="1"/>
  <c r="S201" i="1"/>
  <c r="R201" i="1"/>
  <c r="Q201" i="1"/>
  <c r="P201" i="1"/>
  <c r="O201" i="1"/>
  <c r="N201" i="1"/>
  <c r="M201" i="1"/>
  <c r="L201" i="1"/>
  <c r="K201" i="1"/>
  <c r="J201" i="1"/>
  <c r="I201" i="1"/>
  <c r="H201" i="1"/>
  <c r="G201" i="1"/>
  <c r="AC200" i="1"/>
  <c r="AB200" i="1"/>
  <c r="AA200" i="1"/>
  <c r="Z200" i="1"/>
  <c r="Y200" i="1"/>
  <c r="X200" i="1"/>
  <c r="W200" i="1"/>
  <c r="V200" i="1"/>
  <c r="U200" i="1"/>
  <c r="T200" i="1"/>
  <c r="S200" i="1"/>
  <c r="R200" i="1"/>
  <c r="Q200" i="1"/>
  <c r="P200" i="1"/>
  <c r="O200" i="1"/>
  <c r="N200" i="1"/>
  <c r="M200" i="1"/>
  <c r="L200" i="1"/>
  <c r="K200" i="1"/>
  <c r="J200" i="1"/>
  <c r="I200" i="1"/>
  <c r="H200" i="1"/>
  <c r="G200" i="1"/>
  <c r="AC199" i="1"/>
  <c r="AB199" i="1"/>
  <c r="AA199" i="1"/>
  <c r="Z199" i="1"/>
  <c r="Y199" i="1"/>
  <c r="X199" i="1"/>
  <c r="W199" i="1"/>
  <c r="V199" i="1"/>
  <c r="U199" i="1"/>
  <c r="T199" i="1"/>
  <c r="S199" i="1"/>
  <c r="R199" i="1"/>
  <c r="Q199" i="1"/>
  <c r="P199" i="1"/>
  <c r="O199" i="1"/>
  <c r="N199" i="1"/>
  <c r="M199" i="1"/>
  <c r="L199" i="1"/>
  <c r="K199" i="1"/>
  <c r="J199" i="1"/>
  <c r="I199" i="1"/>
  <c r="H199" i="1"/>
  <c r="G199" i="1"/>
  <c r="AC198" i="1"/>
  <c r="AB198" i="1"/>
  <c r="AA198" i="1"/>
  <c r="Z198" i="1"/>
  <c r="Y198" i="1"/>
  <c r="X198" i="1"/>
  <c r="W198" i="1"/>
  <c r="V198" i="1"/>
  <c r="U198" i="1"/>
  <c r="T198" i="1"/>
  <c r="S198" i="1"/>
  <c r="R198" i="1"/>
  <c r="Q198" i="1"/>
  <c r="P198" i="1"/>
  <c r="O198" i="1"/>
  <c r="N198" i="1"/>
  <c r="M198" i="1"/>
  <c r="L198" i="1"/>
  <c r="K198" i="1"/>
  <c r="J198" i="1"/>
  <c r="I198" i="1"/>
  <c r="H198" i="1"/>
  <c r="G198" i="1"/>
  <c r="AC197" i="1"/>
  <c r="AB197" i="1"/>
  <c r="AA197" i="1"/>
  <c r="Z197" i="1"/>
  <c r="Y197" i="1"/>
  <c r="X197" i="1"/>
  <c r="W197" i="1"/>
  <c r="V197" i="1"/>
  <c r="U197" i="1"/>
  <c r="T197" i="1"/>
  <c r="S197" i="1"/>
  <c r="R197" i="1"/>
  <c r="Q197" i="1"/>
  <c r="P197" i="1"/>
  <c r="O197" i="1"/>
  <c r="N197" i="1"/>
  <c r="M197" i="1"/>
  <c r="L197" i="1"/>
  <c r="K197" i="1"/>
  <c r="J197" i="1"/>
  <c r="I197" i="1"/>
  <c r="H197" i="1"/>
  <c r="G197" i="1"/>
  <c r="AC196" i="1"/>
  <c r="AB196" i="1"/>
  <c r="AA196" i="1"/>
  <c r="Z196" i="1"/>
  <c r="Y196" i="1"/>
  <c r="X196" i="1"/>
  <c r="W196" i="1"/>
  <c r="V196" i="1"/>
  <c r="U196" i="1"/>
  <c r="T196" i="1"/>
  <c r="S196" i="1"/>
  <c r="R196" i="1"/>
  <c r="Q196" i="1"/>
  <c r="P196" i="1"/>
  <c r="O196" i="1"/>
  <c r="N196" i="1"/>
  <c r="M196" i="1"/>
  <c r="L196" i="1"/>
  <c r="K196" i="1"/>
  <c r="J196" i="1"/>
  <c r="I196" i="1"/>
  <c r="H196" i="1"/>
  <c r="G196" i="1"/>
  <c r="AC195" i="1"/>
  <c r="AB195" i="1"/>
  <c r="AA195" i="1"/>
  <c r="Z195" i="1"/>
  <c r="Y195" i="1"/>
  <c r="X195" i="1"/>
  <c r="W195" i="1"/>
  <c r="V195" i="1"/>
  <c r="U195" i="1"/>
  <c r="T195" i="1"/>
  <c r="S195" i="1"/>
  <c r="R195" i="1"/>
  <c r="Q195" i="1"/>
  <c r="P195" i="1"/>
  <c r="O195" i="1"/>
  <c r="N195" i="1"/>
  <c r="M195" i="1"/>
  <c r="L195" i="1"/>
  <c r="K195" i="1"/>
  <c r="J195" i="1"/>
  <c r="I195" i="1"/>
  <c r="H195" i="1"/>
  <c r="G195" i="1"/>
  <c r="AC194" i="1"/>
  <c r="AB194" i="1"/>
  <c r="AA194" i="1"/>
  <c r="Z194" i="1"/>
  <c r="Y194" i="1"/>
  <c r="X194" i="1"/>
  <c r="W194" i="1"/>
  <c r="V194" i="1"/>
  <c r="U194" i="1"/>
  <c r="T194" i="1"/>
  <c r="S194" i="1"/>
  <c r="R194" i="1"/>
  <c r="Q194" i="1"/>
  <c r="P194" i="1"/>
  <c r="O194" i="1"/>
  <c r="N194" i="1"/>
  <c r="M194" i="1"/>
  <c r="L194" i="1"/>
  <c r="K194" i="1"/>
  <c r="J194" i="1"/>
  <c r="I194" i="1"/>
  <c r="H194" i="1"/>
  <c r="G194" i="1"/>
  <c r="AC191" i="1"/>
  <c r="AB191" i="1"/>
  <c r="AA191" i="1"/>
  <c r="Z191" i="1"/>
  <c r="Y191" i="1"/>
  <c r="X191" i="1"/>
  <c r="W191" i="1"/>
  <c r="V191" i="1"/>
  <c r="U191" i="1"/>
  <c r="T191" i="1"/>
  <c r="S191" i="1"/>
  <c r="R191" i="1"/>
  <c r="Q191" i="1"/>
  <c r="P191" i="1"/>
  <c r="O191" i="1"/>
  <c r="N191" i="1"/>
  <c r="M191" i="1"/>
  <c r="L191" i="1"/>
  <c r="K191" i="1"/>
  <c r="J191" i="1"/>
  <c r="I191" i="1"/>
  <c r="H191" i="1"/>
  <c r="G191" i="1"/>
  <c r="AC190" i="1"/>
  <c r="AB190" i="1"/>
  <c r="AA190" i="1"/>
  <c r="Z190" i="1"/>
  <c r="Y190" i="1"/>
  <c r="X190" i="1"/>
  <c r="W190" i="1"/>
  <c r="V190" i="1"/>
  <c r="U190" i="1"/>
  <c r="T190" i="1"/>
  <c r="S190" i="1"/>
  <c r="R190" i="1"/>
  <c r="Q190" i="1"/>
  <c r="P190" i="1"/>
  <c r="O190" i="1"/>
  <c r="N190" i="1"/>
  <c r="M190" i="1"/>
  <c r="L190" i="1"/>
  <c r="K190" i="1"/>
  <c r="J190" i="1"/>
  <c r="I190" i="1"/>
  <c r="H190" i="1"/>
  <c r="G190" i="1"/>
  <c r="AC189" i="1"/>
  <c r="AB189" i="1"/>
  <c r="AA189" i="1"/>
  <c r="Z189" i="1"/>
  <c r="Y189" i="1"/>
  <c r="X189" i="1"/>
  <c r="W189" i="1"/>
  <c r="V189" i="1"/>
  <c r="U189" i="1"/>
  <c r="T189" i="1"/>
  <c r="S189" i="1"/>
  <c r="R189" i="1"/>
  <c r="Q189" i="1"/>
  <c r="P189" i="1"/>
  <c r="N189" i="1"/>
  <c r="M189" i="1"/>
  <c r="L189" i="1"/>
  <c r="J189" i="1"/>
  <c r="H189" i="1"/>
  <c r="G189" i="1"/>
  <c r="AC188" i="1"/>
  <c r="AB188" i="1"/>
  <c r="AA188" i="1"/>
  <c r="Z188" i="1"/>
  <c r="Y188" i="1"/>
  <c r="X188" i="1"/>
  <c r="W188" i="1"/>
  <c r="V188" i="1"/>
  <c r="U188" i="1"/>
  <c r="T188" i="1"/>
  <c r="S188" i="1"/>
  <c r="R188" i="1"/>
  <c r="Q188" i="1"/>
  <c r="P188" i="1"/>
  <c r="O188" i="1"/>
  <c r="N188" i="1"/>
  <c r="M188" i="1"/>
  <c r="L188" i="1"/>
  <c r="K188" i="1"/>
  <c r="J188" i="1"/>
  <c r="I188" i="1"/>
  <c r="H188" i="1"/>
  <c r="G188" i="1"/>
  <c r="AC187" i="1"/>
  <c r="AB187" i="1"/>
  <c r="AA187" i="1"/>
  <c r="Z187" i="1"/>
  <c r="Y187" i="1"/>
  <c r="X187" i="1"/>
  <c r="W187" i="1"/>
  <c r="V187" i="1"/>
  <c r="U187" i="1"/>
  <c r="T187" i="1"/>
  <c r="S187" i="1"/>
  <c r="R187" i="1"/>
  <c r="Q187" i="1"/>
  <c r="P187" i="1"/>
  <c r="O187" i="1"/>
  <c r="N187" i="1"/>
  <c r="M187" i="1"/>
  <c r="L187" i="1"/>
  <c r="K187" i="1"/>
  <c r="J187" i="1"/>
  <c r="I187" i="1"/>
  <c r="H187" i="1"/>
  <c r="G187" i="1"/>
  <c r="AC186" i="1"/>
  <c r="AB186" i="1"/>
  <c r="AA186" i="1"/>
  <c r="Z186" i="1"/>
  <c r="Y186" i="1"/>
  <c r="X186" i="1"/>
  <c r="W186" i="1"/>
  <c r="V186" i="1"/>
  <c r="U186" i="1"/>
  <c r="T186" i="1"/>
  <c r="S186" i="1"/>
  <c r="R186" i="1"/>
  <c r="Q186" i="1"/>
  <c r="P186" i="1"/>
  <c r="O186" i="1"/>
  <c r="N186" i="1"/>
  <c r="M186" i="1"/>
  <c r="L186" i="1"/>
  <c r="K186" i="1"/>
  <c r="J186" i="1"/>
  <c r="I186" i="1"/>
  <c r="H186" i="1"/>
  <c r="G186" i="1"/>
  <c r="AC185" i="1"/>
  <c r="AB185" i="1"/>
  <c r="AA185" i="1"/>
  <c r="Z185" i="1"/>
  <c r="Y185" i="1"/>
  <c r="X185" i="1"/>
  <c r="W185" i="1"/>
  <c r="V185" i="1"/>
  <c r="U185" i="1"/>
  <c r="T185" i="1"/>
  <c r="S185" i="1"/>
  <c r="R185" i="1"/>
  <c r="Q185" i="1"/>
  <c r="P185" i="1"/>
  <c r="O185" i="1"/>
  <c r="N185" i="1"/>
  <c r="M185" i="1"/>
  <c r="L185" i="1"/>
  <c r="K185" i="1"/>
  <c r="J185" i="1"/>
  <c r="I185" i="1"/>
  <c r="H185" i="1"/>
  <c r="G185" i="1"/>
  <c r="AC184" i="1"/>
  <c r="AB184" i="1"/>
  <c r="AA184" i="1"/>
  <c r="Z184" i="1"/>
  <c r="Y184" i="1"/>
  <c r="X184" i="1"/>
  <c r="W184" i="1"/>
  <c r="V184" i="1"/>
  <c r="U184" i="1"/>
  <c r="T184" i="1"/>
  <c r="S184" i="1"/>
  <c r="R184" i="1"/>
  <c r="Q184" i="1"/>
  <c r="P184" i="1"/>
  <c r="O184" i="1"/>
  <c r="N184" i="1"/>
  <c r="M184" i="1"/>
  <c r="L184" i="1"/>
  <c r="K184" i="1"/>
  <c r="J184" i="1"/>
  <c r="I184" i="1"/>
  <c r="H184" i="1"/>
  <c r="G184" i="1"/>
  <c r="AC183" i="1"/>
  <c r="AB183" i="1"/>
  <c r="AA183" i="1"/>
  <c r="Z183" i="1"/>
  <c r="Y183" i="1"/>
  <c r="X183" i="1"/>
  <c r="W183" i="1"/>
  <c r="V183" i="1"/>
  <c r="U183" i="1"/>
  <c r="T183" i="1"/>
  <c r="S183" i="1"/>
  <c r="R183" i="1"/>
  <c r="Q183" i="1"/>
  <c r="P183" i="1"/>
  <c r="O183" i="1"/>
  <c r="N183" i="1"/>
  <c r="M183" i="1"/>
  <c r="L183" i="1"/>
  <c r="K183" i="1"/>
  <c r="J183" i="1"/>
  <c r="I183" i="1"/>
  <c r="H183" i="1"/>
  <c r="G183" i="1"/>
  <c r="AC182" i="1"/>
  <c r="AB182" i="1"/>
  <c r="AA182" i="1"/>
  <c r="Z182" i="1"/>
  <c r="Y182" i="1"/>
  <c r="X182" i="1"/>
  <c r="W182" i="1"/>
  <c r="V182" i="1"/>
  <c r="U182" i="1"/>
  <c r="T182" i="1"/>
  <c r="S182" i="1"/>
  <c r="R182" i="1"/>
  <c r="Q182" i="1"/>
  <c r="P182" i="1"/>
  <c r="O182" i="1"/>
  <c r="N182" i="1"/>
  <c r="M182" i="1"/>
  <c r="L182" i="1"/>
  <c r="K182" i="1"/>
  <c r="J182" i="1"/>
  <c r="I182" i="1"/>
  <c r="H182" i="1"/>
  <c r="G182" i="1"/>
  <c r="AC181" i="1"/>
  <c r="AB181" i="1"/>
  <c r="AA181" i="1"/>
  <c r="Z181" i="1"/>
  <c r="Y181" i="1"/>
  <c r="X181" i="1"/>
  <c r="W181" i="1"/>
  <c r="V181" i="1"/>
  <c r="U181" i="1"/>
  <c r="T181" i="1"/>
  <c r="S181" i="1"/>
  <c r="R181" i="1"/>
  <c r="Q181" i="1"/>
  <c r="P181" i="1"/>
  <c r="O181" i="1"/>
  <c r="N181" i="1"/>
  <c r="M181" i="1"/>
  <c r="L181" i="1"/>
  <c r="K181" i="1"/>
  <c r="J181" i="1"/>
  <c r="I181" i="1"/>
  <c r="H181" i="1"/>
  <c r="G181" i="1"/>
  <c r="AC180" i="1"/>
  <c r="AB180" i="1"/>
  <c r="AA180" i="1"/>
  <c r="Z180" i="1"/>
  <c r="Y180" i="1"/>
  <c r="X180" i="1"/>
  <c r="W180" i="1"/>
  <c r="V180" i="1"/>
  <c r="U180" i="1"/>
  <c r="T180" i="1"/>
  <c r="S180" i="1"/>
  <c r="R180" i="1"/>
  <c r="Q180" i="1"/>
  <c r="P180" i="1"/>
  <c r="O180" i="1"/>
  <c r="N180" i="1"/>
  <c r="M180" i="1"/>
  <c r="L180" i="1"/>
  <c r="K180" i="1"/>
  <c r="J180" i="1"/>
  <c r="H180" i="1"/>
  <c r="G180" i="1"/>
  <c r="AC179" i="1"/>
  <c r="AB179" i="1"/>
  <c r="AA179" i="1"/>
  <c r="Z179" i="1"/>
  <c r="Y179" i="1"/>
  <c r="X179" i="1"/>
  <c r="W179" i="1"/>
  <c r="V179" i="1"/>
  <c r="U179" i="1"/>
  <c r="T179" i="1"/>
  <c r="S179" i="1"/>
  <c r="R179" i="1"/>
  <c r="Q179" i="1"/>
  <c r="P179" i="1"/>
  <c r="O179" i="1"/>
  <c r="N179" i="1"/>
  <c r="M179" i="1"/>
  <c r="L179" i="1"/>
  <c r="K179" i="1"/>
  <c r="J179" i="1"/>
  <c r="H179" i="1"/>
  <c r="G179" i="1"/>
  <c r="AC178" i="1"/>
  <c r="AB178" i="1"/>
  <c r="AA178" i="1"/>
  <c r="Z178" i="1"/>
  <c r="Y178" i="1"/>
  <c r="X178" i="1"/>
  <c r="W178" i="1"/>
  <c r="V178" i="1"/>
  <c r="U178" i="1"/>
  <c r="T178" i="1"/>
  <c r="S178" i="1"/>
  <c r="R178" i="1"/>
  <c r="Q178" i="1"/>
  <c r="P178" i="1"/>
  <c r="O178" i="1"/>
  <c r="N178" i="1"/>
  <c r="M178" i="1"/>
  <c r="L178" i="1"/>
  <c r="K178" i="1"/>
  <c r="J178" i="1"/>
  <c r="H178" i="1"/>
  <c r="G178" i="1"/>
  <c r="AC177" i="1"/>
  <c r="AB177" i="1"/>
  <c r="AA177" i="1"/>
  <c r="Z177" i="1"/>
  <c r="Y177" i="1"/>
  <c r="X177" i="1"/>
  <c r="W177" i="1"/>
  <c r="V177" i="1"/>
  <c r="U177" i="1"/>
  <c r="T177" i="1"/>
  <c r="S177" i="1"/>
  <c r="R177" i="1"/>
  <c r="Q177" i="1"/>
  <c r="P177" i="1"/>
  <c r="O177" i="1"/>
  <c r="N177" i="1"/>
  <c r="M177" i="1"/>
  <c r="L177" i="1"/>
  <c r="K177" i="1"/>
  <c r="J177" i="1"/>
  <c r="H177" i="1"/>
  <c r="G177" i="1"/>
  <c r="AC176" i="1"/>
  <c r="AB176" i="1"/>
  <c r="AA176" i="1"/>
  <c r="Z176" i="1"/>
  <c r="Y176" i="1"/>
  <c r="X176" i="1"/>
  <c r="W176" i="1"/>
  <c r="V176" i="1"/>
  <c r="U176" i="1"/>
  <c r="T176" i="1"/>
  <c r="S176" i="1"/>
  <c r="R176" i="1"/>
  <c r="Q176" i="1"/>
  <c r="P176" i="1"/>
  <c r="O176" i="1"/>
  <c r="N176" i="1"/>
  <c r="M176" i="1"/>
  <c r="L176" i="1"/>
  <c r="K176" i="1"/>
  <c r="J176" i="1"/>
  <c r="H176" i="1"/>
  <c r="G176" i="1"/>
  <c r="AC175" i="1"/>
  <c r="AB175" i="1"/>
  <c r="AA175" i="1"/>
  <c r="Z175" i="1"/>
  <c r="Y175" i="1"/>
  <c r="X175" i="1"/>
  <c r="W175" i="1"/>
  <c r="V175" i="1"/>
  <c r="U175" i="1"/>
  <c r="T175" i="1"/>
  <c r="S175" i="1"/>
  <c r="R175" i="1"/>
  <c r="Q175" i="1"/>
  <c r="P175" i="1"/>
  <c r="O175" i="1"/>
  <c r="N175" i="1"/>
  <c r="M175" i="1"/>
  <c r="L175" i="1"/>
  <c r="K175" i="1"/>
  <c r="J175" i="1"/>
  <c r="H175" i="1"/>
  <c r="G175" i="1"/>
  <c r="AC172" i="1"/>
  <c r="AB172" i="1"/>
  <c r="AA172" i="1"/>
  <c r="Z172" i="1"/>
  <c r="Y172" i="1"/>
  <c r="X172" i="1"/>
  <c r="W172" i="1"/>
  <c r="V172" i="1"/>
  <c r="U172" i="1"/>
  <c r="T172" i="1"/>
  <c r="S172" i="1"/>
  <c r="R172" i="1"/>
  <c r="Q172" i="1"/>
  <c r="P172" i="1"/>
  <c r="O172" i="1"/>
  <c r="N172" i="1"/>
  <c r="M172" i="1"/>
  <c r="L172" i="1"/>
  <c r="K172" i="1"/>
  <c r="J172" i="1"/>
  <c r="I172" i="1"/>
  <c r="H172" i="1"/>
  <c r="G172" i="1"/>
  <c r="AC171" i="1"/>
  <c r="AB171" i="1"/>
  <c r="AA171" i="1"/>
  <c r="Z171" i="1"/>
  <c r="Y171" i="1"/>
  <c r="X171" i="1"/>
  <c r="W171" i="1"/>
  <c r="V171" i="1"/>
  <c r="U171" i="1"/>
  <c r="T171" i="1"/>
  <c r="S171" i="1"/>
  <c r="R171" i="1"/>
  <c r="Q171" i="1"/>
  <c r="P171" i="1"/>
  <c r="O171" i="1"/>
  <c r="N171" i="1"/>
  <c r="M171" i="1"/>
  <c r="L171" i="1"/>
  <c r="K171" i="1"/>
  <c r="J171" i="1"/>
  <c r="I171" i="1"/>
  <c r="H171" i="1"/>
  <c r="G171" i="1"/>
  <c r="AC170" i="1"/>
  <c r="AB170" i="1"/>
  <c r="AA170" i="1"/>
  <c r="Z170" i="1"/>
  <c r="Y170" i="1"/>
  <c r="X170" i="1"/>
  <c r="W170" i="1"/>
  <c r="V170" i="1"/>
  <c r="U170" i="1"/>
  <c r="T170" i="1"/>
  <c r="S170" i="1"/>
  <c r="R170" i="1"/>
  <c r="Q170" i="1"/>
  <c r="P170" i="1"/>
  <c r="O170" i="1"/>
  <c r="N170" i="1"/>
  <c r="M170" i="1"/>
  <c r="L170" i="1"/>
  <c r="K170" i="1"/>
  <c r="J170" i="1"/>
  <c r="I170" i="1"/>
  <c r="H170" i="1"/>
  <c r="G170" i="1"/>
  <c r="AC169" i="1"/>
  <c r="AB169" i="1"/>
  <c r="AA169" i="1"/>
  <c r="Z169" i="1"/>
  <c r="Y169" i="1"/>
  <c r="X169" i="1"/>
  <c r="W169" i="1"/>
  <c r="V169" i="1"/>
  <c r="U169" i="1"/>
  <c r="T169" i="1"/>
  <c r="S169" i="1"/>
  <c r="R169" i="1"/>
  <c r="Q169" i="1"/>
  <c r="P169" i="1"/>
  <c r="O169" i="1"/>
  <c r="N169" i="1"/>
  <c r="M169" i="1"/>
  <c r="L169" i="1"/>
  <c r="K169" i="1"/>
  <c r="J169" i="1"/>
  <c r="I169" i="1"/>
  <c r="H169" i="1"/>
  <c r="G169" i="1"/>
  <c r="AC168" i="1"/>
  <c r="AB168" i="1"/>
  <c r="AA168" i="1"/>
  <c r="Z168" i="1"/>
  <c r="Y168" i="1"/>
  <c r="X168" i="1"/>
  <c r="W168" i="1"/>
  <c r="V168" i="1"/>
  <c r="U168" i="1"/>
  <c r="T168" i="1"/>
  <c r="S168" i="1"/>
  <c r="R168" i="1"/>
  <c r="Q168" i="1"/>
  <c r="P168" i="1"/>
  <c r="O168" i="1"/>
  <c r="N168" i="1"/>
  <c r="M168" i="1"/>
  <c r="L168" i="1"/>
  <c r="K168" i="1"/>
  <c r="J168" i="1"/>
  <c r="I168" i="1"/>
  <c r="H168" i="1"/>
  <c r="G168" i="1"/>
  <c r="AC167" i="1"/>
  <c r="AB167" i="1"/>
  <c r="AA167" i="1"/>
  <c r="Z167" i="1"/>
  <c r="Y167" i="1"/>
  <c r="X167" i="1"/>
  <c r="W167" i="1"/>
  <c r="V167" i="1"/>
  <c r="U167" i="1"/>
  <c r="T167" i="1"/>
  <c r="S167" i="1"/>
  <c r="R167" i="1"/>
  <c r="Q167" i="1"/>
  <c r="P167" i="1"/>
  <c r="O167" i="1"/>
  <c r="N167" i="1"/>
  <c r="M167" i="1"/>
  <c r="L167" i="1"/>
  <c r="K167" i="1"/>
  <c r="J167" i="1"/>
  <c r="I167" i="1"/>
  <c r="H167" i="1"/>
  <c r="AC165" i="1"/>
  <c r="AB165" i="1"/>
  <c r="AA165" i="1"/>
  <c r="Z165" i="1"/>
  <c r="Y165" i="1"/>
  <c r="X165" i="1"/>
  <c r="W165" i="1"/>
  <c r="V165" i="1"/>
  <c r="U165" i="1"/>
  <c r="T165" i="1"/>
  <c r="S165" i="1"/>
  <c r="R165" i="1"/>
  <c r="AC164" i="1"/>
  <c r="AB164" i="1"/>
  <c r="AA164" i="1"/>
  <c r="Z164" i="1"/>
  <c r="Y164" i="1"/>
  <c r="X164" i="1"/>
  <c r="W164" i="1"/>
  <c r="V164" i="1"/>
  <c r="U164" i="1"/>
  <c r="T164" i="1"/>
  <c r="S164" i="1"/>
  <c r="R164" i="1"/>
  <c r="Q164" i="1"/>
  <c r="P164" i="1"/>
  <c r="O164" i="1"/>
  <c r="N164" i="1"/>
  <c r="M164" i="1"/>
  <c r="L164" i="1"/>
  <c r="K164" i="1"/>
  <c r="J164" i="1"/>
  <c r="I164" i="1"/>
  <c r="H164" i="1"/>
  <c r="G164" i="1"/>
  <c r="AC163" i="1"/>
  <c r="AB163" i="1"/>
  <c r="AA163" i="1"/>
  <c r="Z163" i="1"/>
  <c r="Y163" i="1"/>
  <c r="X163" i="1"/>
  <c r="W163" i="1"/>
  <c r="V163" i="1"/>
  <c r="U163" i="1"/>
  <c r="T163" i="1"/>
  <c r="S163" i="1"/>
  <c r="R163" i="1"/>
  <c r="Q163" i="1"/>
  <c r="P163" i="1"/>
  <c r="O163" i="1"/>
  <c r="N163" i="1"/>
  <c r="M163" i="1"/>
  <c r="L163" i="1"/>
  <c r="K163" i="1"/>
  <c r="J163" i="1"/>
  <c r="I163" i="1"/>
  <c r="H163" i="1"/>
  <c r="G163" i="1"/>
  <c r="AC162" i="1"/>
  <c r="AB162" i="1"/>
  <c r="AA162" i="1"/>
  <c r="Z162" i="1"/>
  <c r="Y162" i="1"/>
  <c r="X162" i="1"/>
  <c r="W162" i="1"/>
  <c r="V162" i="1"/>
  <c r="U162" i="1"/>
  <c r="T162" i="1"/>
  <c r="S162" i="1"/>
  <c r="R162" i="1"/>
  <c r="Q162" i="1"/>
  <c r="P162" i="1"/>
  <c r="O162" i="1"/>
  <c r="N162" i="1"/>
  <c r="M162" i="1"/>
  <c r="L162" i="1"/>
  <c r="K162" i="1"/>
  <c r="J162" i="1"/>
  <c r="I162" i="1"/>
  <c r="H162" i="1"/>
  <c r="G162" i="1"/>
  <c r="AC159" i="1"/>
  <c r="AB159" i="1"/>
  <c r="AA159" i="1"/>
  <c r="Z159" i="1"/>
  <c r="Y159" i="1"/>
  <c r="X159" i="1"/>
  <c r="W159" i="1"/>
  <c r="V159" i="1"/>
  <c r="U159" i="1"/>
  <c r="T159" i="1"/>
  <c r="S159" i="1"/>
  <c r="R159" i="1"/>
  <c r="Q159" i="1"/>
  <c r="P159" i="1"/>
  <c r="O159" i="1"/>
  <c r="N159" i="1"/>
  <c r="M159" i="1"/>
  <c r="L159" i="1"/>
  <c r="K159" i="1"/>
  <c r="J159" i="1"/>
  <c r="I159" i="1"/>
  <c r="H159" i="1"/>
  <c r="G159" i="1"/>
  <c r="AC157" i="1"/>
  <c r="AB157" i="1"/>
  <c r="AA157" i="1"/>
  <c r="Z157" i="1"/>
  <c r="Y157" i="1"/>
  <c r="X157" i="1"/>
  <c r="W157" i="1"/>
  <c r="V157" i="1"/>
  <c r="U157" i="1"/>
  <c r="T157" i="1"/>
  <c r="S157" i="1"/>
  <c r="R157" i="1"/>
  <c r="Q157" i="1"/>
  <c r="P157" i="1"/>
  <c r="O157" i="1"/>
  <c r="N157" i="1"/>
  <c r="M157" i="1"/>
  <c r="L157" i="1"/>
  <c r="K157" i="1"/>
  <c r="J157" i="1"/>
  <c r="I157" i="1"/>
  <c r="H157" i="1"/>
  <c r="G157" i="1"/>
  <c r="AC156" i="1"/>
  <c r="AB156" i="1"/>
  <c r="AA156" i="1"/>
  <c r="Z156" i="1"/>
  <c r="Y156" i="1"/>
  <c r="X156" i="1"/>
  <c r="W156" i="1"/>
  <c r="V156" i="1"/>
  <c r="U156" i="1"/>
  <c r="T156" i="1"/>
  <c r="S156" i="1"/>
  <c r="R156" i="1"/>
  <c r="Q156" i="1"/>
  <c r="P156" i="1"/>
  <c r="O156" i="1"/>
  <c r="N156" i="1"/>
  <c r="M156" i="1"/>
  <c r="L156" i="1"/>
  <c r="K156" i="1"/>
  <c r="J156" i="1"/>
  <c r="I156" i="1"/>
  <c r="H156" i="1"/>
  <c r="G156" i="1"/>
  <c r="AC154" i="1"/>
  <c r="AB154" i="1"/>
  <c r="AA154" i="1"/>
  <c r="Z154" i="1"/>
  <c r="Y154" i="1"/>
  <c r="X154" i="1"/>
  <c r="W154" i="1"/>
  <c r="V154" i="1"/>
  <c r="U154" i="1"/>
  <c r="T154" i="1"/>
  <c r="S154" i="1"/>
  <c r="R154" i="1"/>
  <c r="Q154" i="1"/>
  <c r="P154" i="1"/>
  <c r="O154" i="1"/>
  <c r="N154" i="1"/>
  <c r="M154" i="1"/>
  <c r="L154" i="1"/>
  <c r="K154" i="1"/>
  <c r="J154" i="1"/>
  <c r="I154" i="1"/>
  <c r="H154" i="1"/>
  <c r="G154" i="1"/>
  <c r="AC151" i="1"/>
  <c r="AB151" i="1"/>
  <c r="AA151" i="1"/>
  <c r="Z151" i="1"/>
  <c r="Y151" i="1"/>
  <c r="X151" i="1"/>
  <c r="W151" i="1"/>
  <c r="V151" i="1"/>
  <c r="U151" i="1"/>
  <c r="T151" i="1"/>
  <c r="S151" i="1"/>
  <c r="R151" i="1"/>
  <c r="Q151" i="1"/>
  <c r="P151" i="1"/>
  <c r="O151" i="1"/>
  <c r="N151" i="1"/>
  <c r="M151" i="1"/>
  <c r="L151" i="1"/>
  <c r="K151" i="1"/>
  <c r="J151" i="1"/>
  <c r="I151" i="1"/>
  <c r="H151" i="1"/>
  <c r="G151" i="1"/>
  <c r="E151" i="1"/>
  <c r="AC150" i="1"/>
  <c r="AB150" i="1"/>
  <c r="AA150" i="1"/>
  <c r="Z150" i="1"/>
  <c r="Y150" i="1"/>
  <c r="X150" i="1"/>
  <c r="W150" i="1"/>
  <c r="V150" i="1"/>
  <c r="U150" i="1"/>
  <c r="T150" i="1"/>
  <c r="S150" i="1"/>
  <c r="R150" i="1"/>
  <c r="Q150" i="1"/>
  <c r="P150" i="1"/>
  <c r="O150" i="1"/>
  <c r="N150" i="1"/>
  <c r="M150" i="1"/>
  <c r="L150" i="1"/>
  <c r="K150" i="1"/>
  <c r="J150" i="1"/>
  <c r="I150" i="1"/>
  <c r="H150" i="1"/>
  <c r="G150" i="1"/>
  <c r="AC149" i="1"/>
  <c r="AB149" i="1"/>
  <c r="AA149" i="1"/>
  <c r="Z149" i="1"/>
  <c r="Y149" i="1"/>
  <c r="X149" i="1"/>
  <c r="W149" i="1"/>
  <c r="V149" i="1"/>
  <c r="U149" i="1"/>
  <c r="T149" i="1"/>
  <c r="S149" i="1"/>
  <c r="R149" i="1"/>
  <c r="Q149" i="1"/>
  <c r="P149" i="1"/>
  <c r="O149" i="1"/>
  <c r="N149" i="1"/>
  <c r="M149" i="1"/>
  <c r="L149" i="1"/>
  <c r="K149" i="1"/>
  <c r="J149" i="1"/>
  <c r="I149" i="1"/>
  <c r="H149" i="1"/>
  <c r="G149" i="1"/>
  <c r="AC148" i="1"/>
  <c r="AB148" i="1"/>
  <c r="AA148" i="1"/>
  <c r="Z148" i="1"/>
  <c r="Y148" i="1"/>
  <c r="X148" i="1"/>
  <c r="W148" i="1"/>
  <c r="V148" i="1"/>
  <c r="U148" i="1"/>
  <c r="T148" i="1"/>
  <c r="S148" i="1"/>
  <c r="R148" i="1"/>
  <c r="Q148" i="1"/>
  <c r="P148" i="1"/>
  <c r="O148" i="1"/>
  <c r="N148" i="1"/>
  <c r="M148" i="1"/>
  <c r="L148" i="1"/>
  <c r="K148" i="1"/>
  <c r="J148" i="1"/>
  <c r="I148" i="1"/>
  <c r="H148" i="1"/>
  <c r="G148" i="1"/>
  <c r="AC147" i="1"/>
  <c r="AB147" i="1"/>
  <c r="AA147" i="1"/>
  <c r="Z147" i="1"/>
  <c r="Y147" i="1"/>
  <c r="X147" i="1"/>
  <c r="W147" i="1"/>
  <c r="V147" i="1"/>
  <c r="U147" i="1"/>
  <c r="T147" i="1"/>
  <c r="S147" i="1"/>
  <c r="R147" i="1"/>
  <c r="Q147" i="1"/>
  <c r="P147" i="1"/>
  <c r="O147" i="1"/>
  <c r="N147" i="1"/>
  <c r="M147" i="1"/>
  <c r="L147" i="1"/>
  <c r="K147" i="1"/>
  <c r="J147" i="1"/>
  <c r="I147" i="1"/>
  <c r="H147" i="1"/>
  <c r="G147" i="1"/>
  <c r="E147" i="1"/>
  <c r="AC146" i="1"/>
  <c r="AB146" i="1"/>
  <c r="AA146" i="1"/>
  <c r="Z146" i="1"/>
  <c r="Y146" i="1"/>
  <c r="X146" i="1"/>
  <c r="W146" i="1"/>
  <c r="V146" i="1"/>
  <c r="U146" i="1"/>
  <c r="T146" i="1"/>
  <c r="S146" i="1"/>
  <c r="R146" i="1"/>
  <c r="Q146" i="1"/>
  <c r="P146" i="1"/>
  <c r="O146" i="1"/>
  <c r="N146" i="1"/>
  <c r="M146" i="1"/>
  <c r="L146" i="1"/>
  <c r="K146" i="1"/>
  <c r="J146" i="1"/>
  <c r="I146" i="1"/>
  <c r="H146" i="1"/>
  <c r="G146" i="1"/>
  <c r="AC145" i="1"/>
  <c r="AB145" i="1"/>
  <c r="AA145" i="1"/>
  <c r="Z145" i="1"/>
  <c r="Y145" i="1"/>
  <c r="X145" i="1"/>
  <c r="W145" i="1"/>
  <c r="V145" i="1"/>
  <c r="U145" i="1"/>
  <c r="T145" i="1"/>
  <c r="S145" i="1"/>
  <c r="R145" i="1"/>
  <c r="Q145" i="1"/>
  <c r="P145" i="1"/>
  <c r="O145" i="1"/>
  <c r="N145" i="1"/>
  <c r="M145" i="1"/>
  <c r="L145" i="1"/>
  <c r="K145" i="1"/>
  <c r="J145" i="1"/>
  <c r="I145" i="1"/>
  <c r="H145" i="1"/>
  <c r="G145" i="1"/>
  <c r="AC144" i="1"/>
  <c r="AB144" i="1"/>
  <c r="AA144" i="1"/>
  <c r="Z144" i="1"/>
  <c r="Y144" i="1"/>
  <c r="X144" i="1"/>
  <c r="W144" i="1"/>
  <c r="V144" i="1"/>
  <c r="U144" i="1"/>
  <c r="T144" i="1"/>
  <c r="S144" i="1"/>
  <c r="R144" i="1"/>
  <c r="Q144" i="1"/>
  <c r="P144" i="1"/>
  <c r="O144" i="1"/>
  <c r="N144" i="1"/>
  <c r="M144" i="1"/>
  <c r="L144" i="1"/>
  <c r="K144" i="1"/>
  <c r="J144" i="1"/>
  <c r="I144" i="1"/>
  <c r="H144" i="1"/>
  <c r="G144" i="1"/>
  <c r="AC143" i="1"/>
  <c r="AB143" i="1"/>
  <c r="AA143" i="1"/>
  <c r="Z143" i="1"/>
  <c r="Y143" i="1"/>
  <c r="X143" i="1"/>
  <c r="W143" i="1"/>
  <c r="V143" i="1"/>
  <c r="U143" i="1"/>
  <c r="T143" i="1"/>
  <c r="S143" i="1"/>
  <c r="R143" i="1"/>
  <c r="Q143" i="1"/>
  <c r="P143" i="1"/>
  <c r="O143" i="1"/>
  <c r="N143" i="1"/>
  <c r="M143" i="1"/>
  <c r="L143" i="1"/>
  <c r="K143" i="1"/>
  <c r="J143" i="1"/>
  <c r="I143" i="1"/>
  <c r="H143" i="1"/>
  <c r="G143" i="1"/>
  <c r="E143" i="1"/>
  <c r="AC142" i="1"/>
  <c r="AB142" i="1"/>
  <c r="AA142" i="1"/>
  <c r="Z142" i="1"/>
  <c r="Y142" i="1"/>
  <c r="X142" i="1"/>
  <c r="W142" i="1"/>
  <c r="V142" i="1"/>
  <c r="U142" i="1"/>
  <c r="T142" i="1"/>
  <c r="S142" i="1"/>
  <c r="R142" i="1"/>
  <c r="Q142" i="1"/>
  <c r="P142" i="1"/>
  <c r="O142" i="1"/>
  <c r="N142" i="1"/>
  <c r="M142" i="1"/>
  <c r="L142" i="1"/>
  <c r="K142" i="1"/>
  <c r="J142" i="1"/>
  <c r="I142" i="1"/>
  <c r="H142" i="1"/>
  <c r="G142" i="1"/>
  <c r="AC141" i="1"/>
  <c r="AB141" i="1"/>
  <c r="AA141" i="1"/>
  <c r="Z141" i="1"/>
  <c r="Y141" i="1"/>
  <c r="X141" i="1"/>
  <c r="W141" i="1"/>
  <c r="V141" i="1"/>
  <c r="U141" i="1"/>
  <c r="T141" i="1"/>
  <c r="S141" i="1"/>
  <c r="R141" i="1"/>
  <c r="Q141" i="1"/>
  <c r="P141" i="1"/>
  <c r="O141" i="1"/>
  <c r="N141" i="1"/>
  <c r="M141" i="1"/>
  <c r="L141" i="1"/>
  <c r="K141" i="1"/>
  <c r="J141" i="1"/>
  <c r="I141" i="1"/>
  <c r="H141" i="1"/>
  <c r="G141" i="1"/>
  <c r="AC140" i="1"/>
  <c r="AB140" i="1"/>
  <c r="AA140" i="1"/>
  <c r="Z140" i="1"/>
  <c r="Y140" i="1"/>
  <c r="X140" i="1"/>
  <c r="W140" i="1"/>
  <c r="V140" i="1"/>
  <c r="U140" i="1"/>
  <c r="T140" i="1"/>
  <c r="S140" i="1"/>
  <c r="R140" i="1"/>
  <c r="Q140" i="1"/>
  <c r="P140" i="1"/>
  <c r="O140" i="1"/>
  <c r="N140" i="1"/>
  <c r="M140" i="1"/>
  <c r="L140" i="1"/>
  <c r="K140" i="1"/>
  <c r="J140" i="1"/>
  <c r="I140" i="1"/>
  <c r="H140" i="1"/>
  <c r="G140" i="1"/>
  <c r="AC139" i="1"/>
  <c r="AB139" i="1"/>
  <c r="AA139" i="1"/>
  <c r="Z139" i="1"/>
  <c r="Y139" i="1"/>
  <c r="X139" i="1"/>
  <c r="W139" i="1"/>
  <c r="V139" i="1"/>
  <c r="U139" i="1"/>
  <c r="T139" i="1"/>
  <c r="S139" i="1"/>
  <c r="R139" i="1"/>
  <c r="Q139" i="1"/>
  <c r="P139" i="1"/>
  <c r="O139" i="1"/>
  <c r="N139" i="1"/>
  <c r="M139" i="1"/>
  <c r="L139" i="1"/>
  <c r="K139" i="1"/>
  <c r="J139" i="1"/>
  <c r="I139" i="1"/>
  <c r="H139" i="1"/>
  <c r="G139" i="1"/>
  <c r="AC138" i="1"/>
  <c r="AB138" i="1"/>
  <c r="AA138" i="1"/>
  <c r="Z138" i="1"/>
  <c r="Y138" i="1"/>
  <c r="X138" i="1"/>
  <c r="W138" i="1"/>
  <c r="V138" i="1"/>
  <c r="U138" i="1"/>
  <c r="T138" i="1"/>
  <c r="S138" i="1"/>
  <c r="R138" i="1"/>
  <c r="Q138" i="1"/>
  <c r="P138" i="1"/>
  <c r="O138" i="1"/>
  <c r="N138" i="1"/>
  <c r="M138" i="1"/>
  <c r="L138" i="1"/>
  <c r="K138" i="1"/>
  <c r="J138" i="1"/>
  <c r="I138" i="1"/>
  <c r="H138" i="1"/>
  <c r="G138" i="1"/>
  <c r="AC137" i="1"/>
  <c r="AB137" i="1"/>
  <c r="AA137" i="1"/>
  <c r="Z137" i="1"/>
  <c r="Y137" i="1"/>
  <c r="X137" i="1"/>
  <c r="W137" i="1"/>
  <c r="V137" i="1"/>
  <c r="U137" i="1"/>
  <c r="T137" i="1"/>
  <c r="S137" i="1"/>
  <c r="R137" i="1"/>
  <c r="Q137" i="1"/>
  <c r="P137" i="1"/>
  <c r="O137" i="1"/>
  <c r="N137" i="1"/>
  <c r="M137" i="1"/>
  <c r="L137" i="1"/>
  <c r="K137" i="1"/>
  <c r="J137" i="1"/>
  <c r="I137" i="1"/>
  <c r="H137" i="1"/>
  <c r="G137" i="1"/>
  <c r="E137" i="1"/>
  <c r="AC136" i="1"/>
  <c r="AB136" i="1"/>
  <c r="AA136" i="1"/>
  <c r="Z136" i="1"/>
  <c r="Y136" i="1"/>
  <c r="X136" i="1"/>
  <c r="W136" i="1"/>
  <c r="V136" i="1"/>
  <c r="U136" i="1"/>
  <c r="T136" i="1"/>
  <c r="S136" i="1"/>
  <c r="R136" i="1"/>
  <c r="Q136" i="1"/>
  <c r="P136" i="1"/>
  <c r="O136" i="1"/>
  <c r="N136" i="1"/>
  <c r="M136" i="1"/>
  <c r="L136" i="1"/>
  <c r="K136" i="1"/>
  <c r="J136" i="1"/>
  <c r="I136" i="1"/>
  <c r="H136" i="1"/>
  <c r="G136" i="1"/>
  <c r="AC135" i="1"/>
  <c r="AB135" i="1"/>
  <c r="AA135" i="1"/>
  <c r="Z135" i="1"/>
  <c r="Y135" i="1"/>
  <c r="X135" i="1"/>
  <c r="W135" i="1"/>
  <c r="V135" i="1"/>
  <c r="U135" i="1"/>
  <c r="T135" i="1"/>
  <c r="S135" i="1"/>
  <c r="R135" i="1"/>
  <c r="Q135" i="1"/>
  <c r="P135" i="1"/>
  <c r="O135" i="1"/>
  <c r="N135" i="1"/>
  <c r="M135" i="1"/>
  <c r="L135" i="1"/>
  <c r="K135" i="1"/>
  <c r="J135" i="1"/>
  <c r="I135" i="1"/>
  <c r="H135" i="1"/>
  <c r="G135" i="1"/>
  <c r="AC134" i="1"/>
  <c r="AB134" i="1"/>
  <c r="AA134" i="1"/>
  <c r="Z134" i="1"/>
  <c r="Y134" i="1"/>
  <c r="X134" i="1"/>
  <c r="W134" i="1"/>
  <c r="V134" i="1"/>
  <c r="U134" i="1"/>
  <c r="T134" i="1"/>
  <c r="S134" i="1"/>
  <c r="R134" i="1"/>
  <c r="Q134" i="1"/>
  <c r="P134" i="1"/>
  <c r="O134" i="1"/>
  <c r="N134" i="1"/>
  <c r="M134" i="1"/>
  <c r="L134" i="1"/>
  <c r="K134" i="1"/>
  <c r="J134" i="1"/>
  <c r="I134" i="1"/>
  <c r="H134" i="1"/>
  <c r="G134" i="1"/>
  <c r="AC133" i="1"/>
  <c r="AB133" i="1"/>
  <c r="AA133" i="1"/>
  <c r="Z133" i="1"/>
  <c r="Y133" i="1"/>
  <c r="X133" i="1"/>
  <c r="W133" i="1"/>
  <c r="V133" i="1"/>
  <c r="U133" i="1"/>
  <c r="T133" i="1"/>
  <c r="S133" i="1"/>
  <c r="R133" i="1"/>
  <c r="Q133" i="1"/>
  <c r="P133" i="1"/>
  <c r="O133" i="1"/>
  <c r="N133" i="1"/>
  <c r="M133" i="1"/>
  <c r="L133" i="1"/>
  <c r="K133" i="1"/>
  <c r="J133" i="1"/>
  <c r="I133" i="1"/>
  <c r="H133" i="1"/>
  <c r="G133" i="1"/>
  <c r="AC132" i="1"/>
  <c r="AB132" i="1"/>
  <c r="AA132" i="1"/>
  <c r="Z132" i="1"/>
  <c r="Y132" i="1"/>
  <c r="X132" i="1"/>
  <c r="W132" i="1"/>
  <c r="V132" i="1"/>
  <c r="U132" i="1"/>
  <c r="T132" i="1"/>
  <c r="S132" i="1"/>
  <c r="R132" i="1"/>
  <c r="Q132" i="1"/>
  <c r="P132" i="1"/>
  <c r="O132" i="1"/>
  <c r="N132" i="1"/>
  <c r="M132" i="1"/>
  <c r="L132" i="1"/>
  <c r="K132" i="1"/>
  <c r="J132" i="1"/>
  <c r="I132" i="1"/>
  <c r="H132" i="1"/>
  <c r="G132" i="1"/>
  <c r="E132" i="1"/>
  <c r="AC131" i="1"/>
  <c r="AB131" i="1"/>
  <c r="AA131" i="1"/>
  <c r="Z131" i="1"/>
  <c r="Y131" i="1"/>
  <c r="X131" i="1"/>
  <c r="W131" i="1"/>
  <c r="V131" i="1"/>
  <c r="U131" i="1"/>
  <c r="T131" i="1"/>
  <c r="S131" i="1"/>
  <c r="R131" i="1"/>
  <c r="Q131" i="1"/>
  <c r="P131" i="1"/>
  <c r="O131" i="1"/>
  <c r="N131" i="1"/>
  <c r="M131" i="1"/>
  <c r="L131" i="1"/>
  <c r="K131" i="1"/>
  <c r="J131" i="1"/>
  <c r="I131" i="1"/>
  <c r="H131" i="1"/>
  <c r="G131" i="1"/>
  <c r="AC127" i="1"/>
  <c r="AB127" i="1"/>
  <c r="AA127" i="1"/>
  <c r="Z127" i="1"/>
  <c r="Y127" i="1"/>
  <c r="X127" i="1"/>
  <c r="W127" i="1"/>
  <c r="V127" i="1"/>
  <c r="U127" i="1"/>
  <c r="T127" i="1"/>
  <c r="S127" i="1"/>
  <c r="R127" i="1"/>
  <c r="Q127" i="1"/>
  <c r="P127" i="1"/>
  <c r="O127" i="1"/>
  <c r="N127" i="1"/>
  <c r="M127" i="1"/>
  <c r="L127" i="1"/>
  <c r="K127" i="1"/>
  <c r="J127" i="1"/>
  <c r="I127" i="1"/>
  <c r="H127" i="1"/>
  <c r="G127" i="1"/>
  <c r="AC126" i="1"/>
  <c r="AB126" i="1"/>
  <c r="AA126" i="1"/>
  <c r="Z126" i="1"/>
  <c r="Y126" i="1"/>
  <c r="X126" i="1"/>
  <c r="W126" i="1"/>
  <c r="V126" i="1"/>
  <c r="U126" i="1"/>
  <c r="T126" i="1"/>
  <c r="S126" i="1"/>
  <c r="R126" i="1"/>
  <c r="Q126" i="1"/>
  <c r="P126" i="1"/>
  <c r="O126" i="1"/>
  <c r="N126" i="1"/>
  <c r="M126" i="1"/>
  <c r="L126" i="1"/>
  <c r="K126" i="1"/>
  <c r="J126" i="1"/>
  <c r="I126" i="1"/>
  <c r="H126" i="1"/>
  <c r="G126" i="1"/>
  <c r="E126" i="1"/>
  <c r="AC123" i="1"/>
  <c r="AB123" i="1"/>
  <c r="AA123" i="1"/>
  <c r="Z123" i="1"/>
  <c r="Y123" i="1"/>
  <c r="X123" i="1"/>
  <c r="W123" i="1"/>
  <c r="V123" i="1"/>
  <c r="U123" i="1"/>
  <c r="T123" i="1"/>
  <c r="S123" i="1"/>
  <c r="R123" i="1"/>
  <c r="Q123" i="1"/>
  <c r="P123" i="1"/>
  <c r="N123" i="1"/>
  <c r="M123" i="1"/>
  <c r="L123" i="1"/>
  <c r="K123" i="1"/>
  <c r="J123" i="1"/>
  <c r="I123" i="1"/>
  <c r="H123" i="1"/>
  <c r="G123" i="1"/>
  <c r="AC122" i="1"/>
  <c r="AB122" i="1"/>
  <c r="AA122" i="1"/>
  <c r="Z122" i="1"/>
  <c r="Y122" i="1"/>
  <c r="X122" i="1"/>
  <c r="W122" i="1"/>
  <c r="V122" i="1"/>
  <c r="U122" i="1"/>
  <c r="T122" i="1"/>
  <c r="S122" i="1"/>
  <c r="R122" i="1"/>
  <c r="Q122" i="1"/>
  <c r="P122" i="1"/>
  <c r="N122" i="1"/>
  <c r="M122" i="1"/>
  <c r="L122" i="1"/>
  <c r="K122" i="1"/>
  <c r="J122" i="1"/>
  <c r="I122" i="1"/>
  <c r="H122" i="1"/>
  <c r="G122" i="1"/>
  <c r="AC121" i="1"/>
  <c r="AB121" i="1"/>
  <c r="AA121" i="1"/>
  <c r="Z121" i="1"/>
  <c r="Y121" i="1"/>
  <c r="X121" i="1"/>
  <c r="W121" i="1"/>
  <c r="V121" i="1"/>
  <c r="U121" i="1"/>
  <c r="T121" i="1"/>
  <c r="S121" i="1"/>
  <c r="R121" i="1"/>
  <c r="Q121" i="1"/>
  <c r="P121" i="1"/>
  <c r="N121" i="1"/>
  <c r="M121" i="1"/>
  <c r="L121" i="1"/>
  <c r="K121" i="1"/>
  <c r="J121" i="1"/>
  <c r="I121" i="1"/>
  <c r="H121" i="1"/>
  <c r="G121" i="1"/>
  <c r="AC120" i="1"/>
  <c r="AB120" i="1"/>
  <c r="AA120" i="1"/>
  <c r="Z120" i="1"/>
  <c r="Y120" i="1"/>
  <c r="X120" i="1"/>
  <c r="W120" i="1"/>
  <c r="V120" i="1"/>
  <c r="U120" i="1"/>
  <c r="T120" i="1"/>
  <c r="S120" i="1"/>
  <c r="R120" i="1"/>
  <c r="Q120" i="1"/>
  <c r="P120" i="1"/>
  <c r="N120" i="1"/>
  <c r="M120" i="1"/>
  <c r="L120" i="1"/>
  <c r="K120" i="1"/>
  <c r="J120" i="1"/>
  <c r="I120" i="1"/>
  <c r="H120" i="1"/>
  <c r="G120" i="1"/>
  <c r="AC119" i="1"/>
  <c r="AB119" i="1"/>
  <c r="AA119" i="1"/>
  <c r="Z119" i="1"/>
  <c r="Y119" i="1"/>
  <c r="X119" i="1"/>
  <c r="W119" i="1"/>
  <c r="V119" i="1"/>
  <c r="U119" i="1"/>
  <c r="T119" i="1"/>
  <c r="S119" i="1"/>
  <c r="R119" i="1"/>
  <c r="Q119" i="1"/>
  <c r="P119" i="1"/>
  <c r="N119" i="1"/>
  <c r="M119" i="1"/>
  <c r="L119" i="1"/>
  <c r="K119" i="1"/>
  <c r="J119" i="1"/>
  <c r="I119" i="1"/>
  <c r="H119" i="1"/>
  <c r="G119" i="1"/>
  <c r="AC116" i="1"/>
  <c r="AB116" i="1"/>
  <c r="AA116" i="1"/>
  <c r="Z116" i="1"/>
  <c r="Y116" i="1"/>
  <c r="X116" i="1"/>
  <c r="W116" i="1"/>
  <c r="V116" i="1"/>
  <c r="U116" i="1"/>
  <c r="T116" i="1"/>
  <c r="S116" i="1"/>
  <c r="R116" i="1"/>
  <c r="Q116" i="1"/>
  <c r="P116" i="1"/>
  <c r="O116" i="1"/>
  <c r="N116" i="1"/>
  <c r="M116" i="1"/>
  <c r="L116" i="1"/>
  <c r="K116" i="1"/>
  <c r="J116" i="1"/>
  <c r="I116" i="1"/>
  <c r="H116" i="1"/>
  <c r="G116" i="1"/>
  <c r="AC115" i="1"/>
  <c r="AB115" i="1"/>
  <c r="AA115" i="1"/>
  <c r="Z115" i="1"/>
  <c r="Y115" i="1"/>
  <c r="X115" i="1"/>
  <c r="W115" i="1"/>
  <c r="V115" i="1"/>
  <c r="U115" i="1"/>
  <c r="T115" i="1"/>
  <c r="S115" i="1"/>
  <c r="R115" i="1"/>
  <c r="Q115" i="1"/>
  <c r="P115" i="1"/>
  <c r="O115" i="1"/>
  <c r="N115" i="1"/>
  <c r="M115" i="1"/>
  <c r="L115" i="1"/>
  <c r="K115" i="1"/>
  <c r="J115" i="1"/>
  <c r="I115" i="1"/>
  <c r="H115" i="1"/>
  <c r="G115" i="1"/>
  <c r="AC114" i="1"/>
  <c r="AB114" i="1"/>
  <c r="AA114" i="1"/>
  <c r="Z114" i="1"/>
  <c r="Y114" i="1"/>
  <c r="X114" i="1"/>
  <c r="W114" i="1"/>
  <c r="V114" i="1"/>
  <c r="U114" i="1"/>
  <c r="T114" i="1"/>
  <c r="S114" i="1"/>
  <c r="R114" i="1"/>
  <c r="Q114" i="1"/>
  <c r="P114" i="1"/>
  <c r="O114" i="1"/>
  <c r="N114" i="1"/>
  <c r="M114" i="1"/>
  <c r="L114" i="1"/>
  <c r="K114" i="1"/>
  <c r="J114" i="1"/>
  <c r="I114" i="1"/>
  <c r="H114" i="1"/>
  <c r="G114" i="1"/>
  <c r="AC113" i="1"/>
  <c r="AB113" i="1"/>
  <c r="AA113" i="1"/>
  <c r="Z113" i="1"/>
  <c r="Y113" i="1"/>
  <c r="X113" i="1"/>
  <c r="W113" i="1"/>
  <c r="V113" i="1"/>
  <c r="U113" i="1"/>
  <c r="T113" i="1"/>
  <c r="S113" i="1"/>
  <c r="R113" i="1"/>
  <c r="Q113" i="1"/>
  <c r="P113" i="1"/>
  <c r="O113" i="1"/>
  <c r="N113" i="1"/>
  <c r="M113" i="1"/>
  <c r="L113" i="1"/>
  <c r="K113" i="1"/>
  <c r="J113" i="1"/>
  <c r="I113" i="1"/>
  <c r="H113" i="1"/>
  <c r="G113" i="1"/>
  <c r="E113" i="1"/>
  <c r="AC112" i="1"/>
  <c r="AB112" i="1"/>
  <c r="AA112" i="1"/>
  <c r="Z112" i="1"/>
  <c r="Y112" i="1"/>
  <c r="X112" i="1"/>
  <c r="W112" i="1"/>
  <c r="V112" i="1"/>
  <c r="U112" i="1"/>
  <c r="T112" i="1"/>
  <c r="S112" i="1"/>
  <c r="R112" i="1"/>
  <c r="Q112" i="1"/>
  <c r="P112" i="1"/>
  <c r="O112" i="1"/>
  <c r="N112" i="1"/>
  <c r="M112" i="1"/>
  <c r="L112" i="1"/>
  <c r="K112" i="1"/>
  <c r="J112" i="1"/>
  <c r="I112" i="1"/>
  <c r="H112" i="1"/>
  <c r="G112" i="1"/>
  <c r="AC111" i="1"/>
  <c r="AB111" i="1"/>
  <c r="AA111" i="1"/>
  <c r="Z111" i="1"/>
  <c r="Y111" i="1"/>
  <c r="X111" i="1"/>
  <c r="W111" i="1"/>
  <c r="V111" i="1"/>
  <c r="U111" i="1"/>
  <c r="T111" i="1"/>
  <c r="S111" i="1"/>
  <c r="R111" i="1"/>
  <c r="Q111" i="1"/>
  <c r="P111" i="1"/>
  <c r="O111" i="1"/>
  <c r="N111" i="1"/>
  <c r="M111" i="1"/>
  <c r="L111" i="1"/>
  <c r="K111" i="1"/>
  <c r="J111" i="1"/>
  <c r="I111" i="1"/>
  <c r="H111" i="1"/>
  <c r="G111" i="1"/>
  <c r="AC110" i="1"/>
  <c r="AB110" i="1"/>
  <c r="AA110" i="1"/>
  <c r="Z110" i="1"/>
  <c r="Y110" i="1"/>
  <c r="X110" i="1"/>
  <c r="W110" i="1"/>
  <c r="V110" i="1"/>
  <c r="U110" i="1"/>
  <c r="T110" i="1"/>
  <c r="S110" i="1"/>
  <c r="R110" i="1"/>
  <c r="Q110" i="1"/>
  <c r="P110" i="1"/>
  <c r="O110" i="1"/>
  <c r="N110" i="1"/>
  <c r="M110" i="1"/>
  <c r="L110" i="1"/>
  <c r="K110" i="1"/>
  <c r="J110" i="1"/>
  <c r="I110" i="1"/>
  <c r="H110" i="1"/>
  <c r="G110" i="1"/>
  <c r="AC109" i="1"/>
  <c r="AB109" i="1"/>
  <c r="AA109" i="1"/>
  <c r="Z109" i="1"/>
  <c r="Y109" i="1"/>
  <c r="X109" i="1"/>
  <c r="W109" i="1"/>
  <c r="V109" i="1"/>
  <c r="U109" i="1"/>
  <c r="T109" i="1"/>
  <c r="S109" i="1"/>
  <c r="R109" i="1"/>
  <c r="Q109" i="1"/>
  <c r="P109" i="1"/>
  <c r="O109" i="1"/>
  <c r="N109" i="1"/>
  <c r="M109" i="1"/>
  <c r="L109" i="1"/>
  <c r="K109" i="1"/>
  <c r="J109" i="1"/>
  <c r="I109" i="1"/>
  <c r="H109" i="1"/>
  <c r="G109" i="1"/>
  <c r="AC108" i="1"/>
  <c r="AB108" i="1"/>
  <c r="AA108" i="1"/>
  <c r="Z108" i="1"/>
  <c r="Y108" i="1"/>
  <c r="X108" i="1"/>
  <c r="W108" i="1"/>
  <c r="V108" i="1"/>
  <c r="U108" i="1"/>
  <c r="T108" i="1"/>
  <c r="S108" i="1"/>
  <c r="R108" i="1"/>
  <c r="Q108" i="1"/>
  <c r="P108" i="1"/>
  <c r="O108" i="1"/>
  <c r="N108" i="1"/>
  <c r="M108" i="1"/>
  <c r="L108" i="1"/>
  <c r="K108" i="1"/>
  <c r="J108" i="1"/>
  <c r="I108" i="1"/>
  <c r="H108" i="1"/>
  <c r="G108" i="1"/>
  <c r="AC100" i="1"/>
  <c r="AB100" i="1"/>
  <c r="AA100" i="1"/>
  <c r="Z100" i="1"/>
  <c r="Y100" i="1"/>
  <c r="X100" i="1"/>
  <c r="W100" i="1"/>
  <c r="V100" i="1"/>
  <c r="U100" i="1"/>
  <c r="T100" i="1"/>
  <c r="S100" i="1"/>
  <c r="R100" i="1"/>
  <c r="Q100" i="1"/>
  <c r="P100" i="1"/>
  <c r="O100" i="1"/>
  <c r="N100" i="1"/>
  <c r="M100" i="1"/>
  <c r="L100" i="1"/>
  <c r="K100" i="1"/>
  <c r="J100" i="1"/>
  <c r="I100" i="1"/>
  <c r="H100" i="1"/>
  <c r="G100" i="1"/>
  <c r="AC99" i="1"/>
  <c r="AB99" i="1"/>
  <c r="AA99" i="1"/>
  <c r="Z99" i="1"/>
  <c r="Y99" i="1"/>
  <c r="X99" i="1"/>
  <c r="W99" i="1"/>
  <c r="V99" i="1"/>
  <c r="U99" i="1"/>
  <c r="T99" i="1"/>
  <c r="S99" i="1"/>
  <c r="R99" i="1"/>
  <c r="Q99" i="1"/>
  <c r="P99" i="1"/>
  <c r="O99" i="1"/>
  <c r="N99" i="1"/>
  <c r="M99" i="1"/>
  <c r="L99" i="1"/>
  <c r="K99" i="1"/>
  <c r="J99" i="1"/>
  <c r="I99" i="1"/>
  <c r="H99" i="1"/>
  <c r="G99" i="1"/>
  <c r="AC98" i="1"/>
  <c r="AB98" i="1"/>
  <c r="AA98" i="1"/>
  <c r="Z98" i="1"/>
  <c r="Y98" i="1"/>
  <c r="X98" i="1"/>
  <c r="W98" i="1"/>
  <c r="V98" i="1"/>
  <c r="U98" i="1"/>
  <c r="T98" i="1"/>
  <c r="S98" i="1"/>
  <c r="R98" i="1"/>
  <c r="Q98" i="1"/>
  <c r="P98" i="1"/>
  <c r="O98" i="1"/>
  <c r="N98" i="1"/>
  <c r="M98" i="1"/>
  <c r="L98" i="1"/>
  <c r="K98" i="1"/>
  <c r="J98" i="1"/>
  <c r="I98" i="1"/>
  <c r="H98" i="1"/>
  <c r="G98" i="1"/>
  <c r="AC97" i="1"/>
  <c r="AB97" i="1"/>
  <c r="AA97" i="1"/>
  <c r="Z97" i="1"/>
  <c r="Y97" i="1"/>
  <c r="X97" i="1"/>
  <c r="W97" i="1"/>
  <c r="V97" i="1"/>
  <c r="U97" i="1"/>
  <c r="T97" i="1"/>
  <c r="S97" i="1"/>
  <c r="R97" i="1"/>
  <c r="Q97" i="1"/>
  <c r="P97" i="1"/>
  <c r="O97" i="1"/>
  <c r="N97" i="1"/>
  <c r="M97" i="1"/>
  <c r="L97" i="1"/>
  <c r="K97" i="1"/>
  <c r="J97" i="1"/>
  <c r="I97" i="1"/>
  <c r="H97" i="1"/>
  <c r="G97" i="1"/>
  <c r="AC96" i="1"/>
  <c r="AB96" i="1"/>
  <c r="AA96" i="1"/>
  <c r="Z96" i="1"/>
  <c r="Y96" i="1"/>
  <c r="X96" i="1"/>
  <c r="W96" i="1"/>
  <c r="V96" i="1"/>
  <c r="U96" i="1"/>
  <c r="T96" i="1"/>
  <c r="S96" i="1"/>
  <c r="R96" i="1"/>
  <c r="Q96" i="1"/>
  <c r="P96" i="1"/>
  <c r="O96" i="1"/>
  <c r="N96" i="1"/>
  <c r="M96" i="1"/>
  <c r="L96" i="1"/>
  <c r="K96" i="1"/>
  <c r="J96" i="1"/>
  <c r="I96" i="1"/>
  <c r="H96" i="1"/>
  <c r="G96" i="1"/>
  <c r="AC95" i="1"/>
  <c r="AB95" i="1"/>
  <c r="AA95" i="1"/>
  <c r="Z95" i="1"/>
  <c r="Y95" i="1"/>
  <c r="X95" i="1"/>
  <c r="W95" i="1"/>
  <c r="V95" i="1"/>
  <c r="U95" i="1"/>
  <c r="T95" i="1"/>
  <c r="S95" i="1"/>
  <c r="R95" i="1"/>
  <c r="Q95" i="1"/>
  <c r="P95" i="1"/>
  <c r="O95" i="1"/>
  <c r="N95" i="1"/>
  <c r="M95" i="1"/>
  <c r="L95" i="1"/>
  <c r="K95" i="1"/>
  <c r="J95" i="1"/>
  <c r="I95" i="1"/>
  <c r="H95" i="1"/>
  <c r="G95" i="1"/>
  <c r="AC94" i="1"/>
  <c r="AB94" i="1"/>
  <c r="AA94" i="1"/>
  <c r="Z94" i="1"/>
  <c r="Y94" i="1"/>
  <c r="X94" i="1"/>
  <c r="W94" i="1"/>
  <c r="V94" i="1"/>
  <c r="U94" i="1"/>
  <c r="T94" i="1"/>
  <c r="S94" i="1"/>
  <c r="R94" i="1"/>
  <c r="Q94" i="1"/>
  <c r="P94" i="1"/>
  <c r="O94" i="1"/>
  <c r="N94" i="1"/>
  <c r="M94" i="1"/>
  <c r="L94" i="1"/>
  <c r="K94" i="1"/>
  <c r="J94" i="1"/>
  <c r="I94" i="1"/>
  <c r="H94" i="1"/>
  <c r="G94" i="1"/>
  <c r="AC93" i="1"/>
  <c r="AB93" i="1"/>
  <c r="AA93" i="1"/>
  <c r="Z93" i="1"/>
  <c r="Y93" i="1"/>
  <c r="X93" i="1"/>
  <c r="W93" i="1"/>
  <c r="V93" i="1"/>
  <c r="U93" i="1"/>
  <c r="T93" i="1"/>
  <c r="S93" i="1"/>
  <c r="R93" i="1"/>
  <c r="Q93" i="1"/>
  <c r="P93" i="1"/>
  <c r="O93" i="1"/>
  <c r="N93" i="1"/>
  <c r="M93" i="1"/>
  <c r="L93" i="1"/>
  <c r="K93" i="1"/>
  <c r="J93" i="1"/>
  <c r="I93" i="1"/>
  <c r="H93" i="1"/>
  <c r="G93" i="1"/>
  <c r="AC92" i="1"/>
  <c r="AB92" i="1"/>
  <c r="AA92" i="1"/>
  <c r="Z92" i="1"/>
  <c r="Y92" i="1"/>
  <c r="X92" i="1"/>
  <c r="W92" i="1"/>
  <c r="V92" i="1"/>
  <c r="U92" i="1"/>
  <c r="T92" i="1"/>
  <c r="S92" i="1"/>
  <c r="R92" i="1"/>
  <c r="Q92" i="1"/>
  <c r="P92" i="1"/>
  <c r="O92" i="1"/>
  <c r="N92" i="1"/>
  <c r="M92" i="1"/>
  <c r="L92" i="1"/>
  <c r="K92" i="1"/>
  <c r="J92" i="1"/>
  <c r="I92" i="1"/>
  <c r="H92" i="1"/>
  <c r="G92" i="1"/>
  <c r="AC91" i="1"/>
  <c r="AB91" i="1"/>
  <c r="AA91" i="1"/>
  <c r="Z91" i="1"/>
  <c r="Y91" i="1"/>
  <c r="X91" i="1"/>
  <c r="W91" i="1"/>
  <c r="V91" i="1"/>
  <c r="U91" i="1"/>
  <c r="T91" i="1"/>
  <c r="S91" i="1"/>
  <c r="R91" i="1"/>
  <c r="Q91" i="1"/>
  <c r="P91" i="1"/>
  <c r="O91" i="1"/>
  <c r="N91" i="1"/>
  <c r="M91" i="1"/>
  <c r="L91" i="1"/>
  <c r="K91" i="1"/>
  <c r="J91" i="1"/>
  <c r="I91" i="1"/>
  <c r="H91" i="1"/>
  <c r="G91" i="1"/>
  <c r="AC88" i="1"/>
  <c r="AB88" i="1"/>
  <c r="AA88" i="1"/>
  <c r="Z88" i="1"/>
  <c r="Y88" i="1"/>
  <c r="X88" i="1"/>
  <c r="W88" i="1"/>
  <c r="V88" i="1"/>
  <c r="U88" i="1"/>
  <c r="T88" i="1"/>
  <c r="S88" i="1"/>
  <c r="R88" i="1"/>
  <c r="Q88" i="1"/>
  <c r="P88" i="1"/>
  <c r="O88" i="1"/>
  <c r="N88" i="1"/>
  <c r="M88" i="1"/>
  <c r="L88" i="1"/>
  <c r="K88" i="1"/>
  <c r="J88" i="1"/>
  <c r="I88" i="1"/>
  <c r="H88" i="1"/>
  <c r="G88" i="1"/>
  <c r="AC87" i="1"/>
  <c r="AB87" i="1"/>
  <c r="AA87" i="1"/>
  <c r="Z87" i="1"/>
  <c r="Y87" i="1"/>
  <c r="X87" i="1"/>
  <c r="W87" i="1"/>
  <c r="V87" i="1"/>
  <c r="U87" i="1"/>
  <c r="T87" i="1"/>
  <c r="S87" i="1"/>
  <c r="R87" i="1"/>
  <c r="Q87" i="1"/>
  <c r="P87" i="1"/>
  <c r="O87" i="1"/>
  <c r="N87" i="1"/>
  <c r="M87" i="1"/>
  <c r="L87" i="1"/>
  <c r="K87" i="1"/>
  <c r="J87" i="1"/>
  <c r="I87" i="1"/>
  <c r="H87" i="1"/>
  <c r="G87" i="1"/>
  <c r="AC86" i="1"/>
  <c r="AB86" i="1"/>
  <c r="AA86" i="1"/>
  <c r="Z86" i="1"/>
  <c r="Y86" i="1"/>
  <c r="X86" i="1"/>
  <c r="W86" i="1"/>
  <c r="V86" i="1"/>
  <c r="U86" i="1"/>
  <c r="T86" i="1"/>
  <c r="S86" i="1"/>
  <c r="R86" i="1"/>
  <c r="Q86" i="1"/>
  <c r="P86" i="1"/>
  <c r="O86" i="1"/>
  <c r="N86" i="1"/>
  <c r="M86" i="1"/>
  <c r="L86" i="1"/>
  <c r="K86" i="1"/>
  <c r="J86" i="1"/>
  <c r="I86" i="1"/>
  <c r="H86" i="1"/>
  <c r="G86" i="1"/>
  <c r="AC85" i="1"/>
  <c r="AB85" i="1"/>
  <c r="AA85" i="1"/>
  <c r="Z85" i="1"/>
  <c r="Y85" i="1"/>
  <c r="X85" i="1"/>
  <c r="W85" i="1"/>
  <c r="V85" i="1"/>
  <c r="U85" i="1"/>
  <c r="T85" i="1"/>
  <c r="S85" i="1"/>
  <c r="R85" i="1"/>
  <c r="Q85" i="1"/>
  <c r="P85" i="1"/>
  <c r="O85" i="1"/>
  <c r="N85" i="1"/>
  <c r="M85" i="1"/>
  <c r="L85" i="1"/>
  <c r="K85" i="1"/>
  <c r="J85" i="1"/>
  <c r="I85" i="1"/>
  <c r="H85" i="1"/>
  <c r="G85" i="1"/>
  <c r="AC84" i="1"/>
  <c r="AB84" i="1"/>
  <c r="AA84" i="1"/>
  <c r="Z84" i="1"/>
  <c r="Y84" i="1"/>
  <c r="X84" i="1"/>
  <c r="W84" i="1"/>
  <c r="V84" i="1"/>
  <c r="U84" i="1"/>
  <c r="T84" i="1"/>
  <c r="S84" i="1"/>
  <c r="R84" i="1"/>
  <c r="Q84" i="1"/>
  <c r="P84" i="1"/>
  <c r="O84" i="1"/>
  <c r="N84" i="1"/>
  <c r="M84" i="1"/>
  <c r="L84" i="1"/>
  <c r="K84" i="1"/>
  <c r="J84" i="1"/>
  <c r="I84" i="1"/>
  <c r="H84" i="1"/>
  <c r="G84" i="1"/>
  <c r="AC83" i="1"/>
  <c r="AB83" i="1"/>
  <c r="AA83" i="1"/>
  <c r="Z83" i="1"/>
  <c r="Y83" i="1"/>
  <c r="X83" i="1"/>
  <c r="W83" i="1"/>
  <c r="V83" i="1"/>
  <c r="U83" i="1"/>
  <c r="T83" i="1"/>
  <c r="S83" i="1"/>
  <c r="R83" i="1"/>
  <c r="Q83" i="1"/>
  <c r="P83" i="1"/>
  <c r="O83" i="1"/>
  <c r="N83" i="1"/>
  <c r="M83" i="1"/>
  <c r="L83" i="1"/>
  <c r="K83" i="1"/>
  <c r="J83" i="1"/>
  <c r="I83" i="1"/>
  <c r="H83" i="1"/>
  <c r="G83" i="1"/>
  <c r="AC82" i="1"/>
  <c r="AB82" i="1"/>
  <c r="AA82" i="1"/>
  <c r="Z82" i="1"/>
  <c r="Y82" i="1"/>
  <c r="X82" i="1"/>
  <c r="W82" i="1"/>
  <c r="V82" i="1"/>
  <c r="U82" i="1"/>
  <c r="T82" i="1"/>
  <c r="S82" i="1"/>
  <c r="R82" i="1"/>
  <c r="Q82" i="1"/>
  <c r="P82" i="1"/>
  <c r="O82" i="1"/>
  <c r="N82" i="1"/>
  <c r="M82" i="1"/>
  <c r="L82" i="1"/>
  <c r="K82" i="1"/>
  <c r="J82" i="1"/>
  <c r="I82" i="1"/>
  <c r="H82" i="1"/>
  <c r="G82" i="1"/>
  <c r="AC81" i="1"/>
  <c r="AB81" i="1"/>
  <c r="AA81" i="1"/>
  <c r="Z81" i="1"/>
  <c r="Y81" i="1"/>
  <c r="X81" i="1"/>
  <c r="W81" i="1"/>
  <c r="V81" i="1"/>
  <c r="U81" i="1"/>
  <c r="T81" i="1"/>
  <c r="S81" i="1"/>
  <c r="R81" i="1"/>
  <c r="Q81" i="1"/>
  <c r="P81" i="1"/>
  <c r="O81" i="1"/>
  <c r="N81" i="1"/>
  <c r="M81" i="1"/>
  <c r="L81" i="1"/>
  <c r="K81" i="1"/>
  <c r="J81" i="1"/>
  <c r="I81" i="1"/>
  <c r="H81" i="1"/>
  <c r="G81" i="1"/>
  <c r="AC80" i="1"/>
  <c r="AB80" i="1"/>
  <c r="AA80" i="1"/>
  <c r="Z80" i="1"/>
  <c r="Y80" i="1"/>
  <c r="X80" i="1"/>
  <c r="W80" i="1"/>
  <c r="V80" i="1"/>
  <c r="U80" i="1"/>
  <c r="T80" i="1"/>
  <c r="S80" i="1"/>
  <c r="R80" i="1"/>
  <c r="Q80" i="1"/>
  <c r="P80" i="1"/>
  <c r="O80" i="1"/>
  <c r="N80" i="1"/>
  <c r="M80" i="1"/>
  <c r="L80" i="1"/>
  <c r="K80" i="1"/>
  <c r="J80" i="1"/>
  <c r="I80" i="1"/>
  <c r="H80" i="1"/>
  <c r="G80" i="1"/>
  <c r="AC79" i="1"/>
  <c r="AB79" i="1"/>
  <c r="AA79" i="1"/>
  <c r="Z79" i="1"/>
  <c r="Y79" i="1"/>
  <c r="X79" i="1"/>
  <c r="W79" i="1"/>
  <c r="V79" i="1"/>
  <c r="U79" i="1"/>
  <c r="T79" i="1"/>
  <c r="S79" i="1"/>
  <c r="R79" i="1"/>
  <c r="Q79" i="1"/>
  <c r="P79" i="1"/>
  <c r="O79" i="1"/>
  <c r="N79" i="1"/>
  <c r="M79" i="1"/>
  <c r="L79" i="1"/>
  <c r="K79" i="1"/>
  <c r="J79" i="1"/>
  <c r="I79" i="1"/>
  <c r="H79" i="1"/>
  <c r="G79" i="1"/>
  <c r="AC78" i="1"/>
  <c r="AB78" i="1"/>
  <c r="AA78" i="1"/>
  <c r="Z78" i="1"/>
  <c r="Y78" i="1"/>
  <c r="X78" i="1"/>
  <c r="W78" i="1"/>
  <c r="V78" i="1"/>
  <c r="U78" i="1"/>
  <c r="T78" i="1"/>
  <c r="S78" i="1"/>
  <c r="R78" i="1"/>
  <c r="Q78" i="1"/>
  <c r="P78" i="1"/>
  <c r="O78" i="1"/>
  <c r="N78" i="1"/>
  <c r="M78" i="1"/>
  <c r="L78" i="1"/>
  <c r="K78" i="1"/>
  <c r="J78" i="1"/>
  <c r="I78" i="1"/>
  <c r="H78" i="1"/>
  <c r="G78" i="1"/>
  <c r="AC77" i="1"/>
  <c r="AB77" i="1"/>
  <c r="AA77" i="1"/>
  <c r="Z77" i="1"/>
  <c r="Y77" i="1"/>
  <c r="X77" i="1"/>
  <c r="W77" i="1"/>
  <c r="V77" i="1"/>
  <c r="U77" i="1"/>
  <c r="T77" i="1"/>
  <c r="S77" i="1"/>
  <c r="R77" i="1"/>
  <c r="Q77" i="1"/>
  <c r="P77" i="1"/>
  <c r="O77" i="1"/>
  <c r="N77" i="1"/>
  <c r="M77" i="1"/>
  <c r="L77" i="1"/>
  <c r="K77" i="1"/>
  <c r="J77" i="1"/>
  <c r="I77" i="1"/>
  <c r="H77" i="1"/>
  <c r="G77" i="1"/>
  <c r="AC76" i="1"/>
  <c r="AB76" i="1"/>
  <c r="AA76" i="1"/>
  <c r="Z76" i="1"/>
  <c r="Y76" i="1"/>
  <c r="X76" i="1"/>
  <c r="W76" i="1"/>
  <c r="V76" i="1"/>
  <c r="U76" i="1"/>
  <c r="T76" i="1"/>
  <c r="S76" i="1"/>
  <c r="R76" i="1"/>
  <c r="Q76" i="1"/>
  <c r="P76" i="1"/>
  <c r="O76" i="1"/>
  <c r="N76" i="1"/>
  <c r="M76" i="1"/>
  <c r="L76" i="1"/>
  <c r="K76" i="1"/>
  <c r="J76" i="1"/>
  <c r="I76" i="1"/>
  <c r="H76" i="1"/>
  <c r="G76" i="1"/>
  <c r="AC75" i="1"/>
  <c r="AB75" i="1"/>
  <c r="AA75" i="1"/>
  <c r="Z75" i="1"/>
  <c r="Y75" i="1"/>
  <c r="X75" i="1"/>
  <c r="W75" i="1"/>
  <c r="V75" i="1"/>
  <c r="U75" i="1"/>
  <c r="T75" i="1"/>
  <c r="S75" i="1"/>
  <c r="R75" i="1"/>
  <c r="Q75" i="1"/>
  <c r="P75" i="1"/>
  <c r="O75" i="1"/>
  <c r="N75" i="1"/>
  <c r="M75" i="1"/>
  <c r="L75" i="1"/>
  <c r="K75" i="1"/>
  <c r="J75" i="1"/>
  <c r="I75" i="1"/>
  <c r="H75" i="1"/>
  <c r="G75" i="1"/>
  <c r="AC74" i="1"/>
  <c r="AB74" i="1"/>
  <c r="AA74" i="1"/>
  <c r="Z74" i="1"/>
  <c r="Y74" i="1"/>
  <c r="X74" i="1"/>
  <c r="W74" i="1"/>
  <c r="V74" i="1"/>
  <c r="U74" i="1"/>
  <c r="T74" i="1"/>
  <c r="S74" i="1"/>
  <c r="R74" i="1"/>
  <c r="Q74" i="1"/>
  <c r="P74" i="1"/>
  <c r="O74" i="1"/>
  <c r="N74" i="1"/>
  <c r="M74" i="1"/>
  <c r="L74" i="1"/>
  <c r="K74" i="1"/>
  <c r="J74" i="1"/>
  <c r="I74" i="1"/>
  <c r="H74" i="1"/>
  <c r="G74" i="1"/>
  <c r="AC73" i="1"/>
  <c r="AB73" i="1"/>
  <c r="AA73" i="1"/>
  <c r="Z73" i="1"/>
  <c r="Y73" i="1"/>
  <c r="X73" i="1"/>
  <c r="W73" i="1"/>
  <c r="V73" i="1"/>
  <c r="U73" i="1"/>
  <c r="T73" i="1"/>
  <c r="S73" i="1"/>
  <c r="R73" i="1"/>
  <c r="Q73" i="1"/>
  <c r="P73" i="1"/>
  <c r="O73" i="1"/>
  <c r="N73" i="1"/>
  <c r="M73" i="1"/>
  <c r="L73" i="1"/>
  <c r="K73" i="1"/>
  <c r="J73" i="1"/>
  <c r="I73" i="1"/>
  <c r="H73" i="1"/>
  <c r="G73" i="1"/>
  <c r="AC72" i="1"/>
  <c r="AB72" i="1"/>
  <c r="AA72" i="1"/>
  <c r="Z72" i="1"/>
  <c r="Y72" i="1"/>
  <c r="X72" i="1"/>
  <c r="W72" i="1"/>
  <c r="V72" i="1"/>
  <c r="U72" i="1"/>
  <c r="T72" i="1"/>
  <c r="S72" i="1"/>
  <c r="R72" i="1"/>
  <c r="Q72" i="1"/>
  <c r="P72" i="1"/>
  <c r="O72" i="1"/>
  <c r="N72" i="1"/>
  <c r="M72" i="1"/>
  <c r="L72" i="1"/>
  <c r="K72" i="1"/>
  <c r="J72" i="1"/>
  <c r="I72" i="1"/>
  <c r="H72" i="1"/>
  <c r="G72" i="1"/>
  <c r="AC71" i="1"/>
  <c r="AB71" i="1"/>
  <c r="AA71" i="1"/>
  <c r="Z71" i="1"/>
  <c r="Y71" i="1"/>
  <c r="X71" i="1"/>
  <c r="W71" i="1"/>
  <c r="V71" i="1"/>
  <c r="U71" i="1"/>
  <c r="T71" i="1"/>
  <c r="S71" i="1"/>
  <c r="R71" i="1"/>
  <c r="Q71" i="1"/>
  <c r="P71" i="1"/>
  <c r="O71" i="1"/>
  <c r="N71" i="1"/>
  <c r="M71" i="1"/>
  <c r="L71" i="1"/>
  <c r="K71" i="1"/>
  <c r="J71" i="1"/>
  <c r="I71" i="1"/>
  <c r="H71" i="1"/>
  <c r="G71" i="1"/>
  <c r="AC70" i="1"/>
  <c r="AB70" i="1"/>
  <c r="AA70" i="1"/>
  <c r="Z70" i="1"/>
  <c r="Y70" i="1"/>
  <c r="X70" i="1"/>
  <c r="W70" i="1"/>
  <c r="V70" i="1"/>
  <c r="U70" i="1"/>
  <c r="T70" i="1"/>
  <c r="S70" i="1"/>
  <c r="R70" i="1"/>
  <c r="Q70" i="1"/>
  <c r="P70" i="1"/>
  <c r="O70" i="1"/>
  <c r="N70" i="1"/>
  <c r="M70" i="1"/>
  <c r="L70" i="1"/>
  <c r="K70" i="1"/>
  <c r="J70" i="1"/>
  <c r="I70" i="1"/>
  <c r="H70" i="1"/>
  <c r="G70" i="1"/>
  <c r="AC69" i="1"/>
  <c r="AB69" i="1"/>
  <c r="AA69" i="1"/>
  <c r="Z69" i="1"/>
  <c r="Y69" i="1"/>
  <c r="X69" i="1"/>
  <c r="W69" i="1"/>
  <c r="V69" i="1"/>
  <c r="U69" i="1"/>
  <c r="T69" i="1"/>
  <c r="S69" i="1"/>
  <c r="R69" i="1"/>
  <c r="Q69" i="1"/>
  <c r="P69" i="1"/>
  <c r="O69" i="1"/>
  <c r="N69" i="1"/>
  <c r="M69" i="1"/>
  <c r="L69" i="1"/>
  <c r="K69" i="1"/>
  <c r="J69" i="1"/>
  <c r="I69" i="1"/>
  <c r="H69" i="1"/>
  <c r="G69" i="1"/>
  <c r="AC68" i="1"/>
  <c r="AB68" i="1"/>
  <c r="AA68" i="1"/>
  <c r="Z68" i="1"/>
  <c r="Y68" i="1"/>
  <c r="X68" i="1"/>
  <c r="W68" i="1"/>
  <c r="V68" i="1"/>
  <c r="U68" i="1"/>
  <c r="T68" i="1"/>
  <c r="S68" i="1"/>
  <c r="R68" i="1"/>
  <c r="Q68" i="1"/>
  <c r="P68" i="1"/>
  <c r="O68" i="1"/>
  <c r="N68" i="1"/>
  <c r="M68" i="1"/>
  <c r="L68" i="1"/>
  <c r="K68" i="1"/>
  <c r="J68" i="1"/>
  <c r="I68" i="1"/>
  <c r="H68" i="1"/>
  <c r="G68" i="1"/>
  <c r="AC67" i="1"/>
  <c r="AB67" i="1"/>
  <c r="AA67" i="1"/>
  <c r="Z67" i="1"/>
  <c r="Y67" i="1"/>
  <c r="X67" i="1"/>
  <c r="W67" i="1"/>
  <c r="V67" i="1"/>
  <c r="U67" i="1"/>
  <c r="T67" i="1"/>
  <c r="S67" i="1"/>
  <c r="R67" i="1"/>
  <c r="Q67" i="1"/>
  <c r="P67" i="1"/>
  <c r="O67" i="1"/>
  <c r="N67" i="1"/>
  <c r="M67" i="1"/>
  <c r="L67" i="1"/>
  <c r="K67" i="1"/>
  <c r="J67" i="1"/>
  <c r="I67" i="1"/>
  <c r="H67" i="1"/>
  <c r="G67" i="1"/>
  <c r="AC66" i="1"/>
  <c r="AB66" i="1"/>
  <c r="AA66" i="1"/>
  <c r="Z66" i="1"/>
  <c r="Y66" i="1"/>
  <c r="X66" i="1"/>
  <c r="W66" i="1"/>
  <c r="V66" i="1"/>
  <c r="U66" i="1"/>
  <c r="T66" i="1"/>
  <c r="S66" i="1"/>
  <c r="R66" i="1"/>
  <c r="Q66" i="1"/>
  <c r="P66" i="1"/>
  <c r="O66" i="1"/>
  <c r="N66" i="1"/>
  <c r="M66" i="1"/>
  <c r="L66" i="1"/>
  <c r="K66" i="1"/>
  <c r="J66" i="1"/>
  <c r="I66" i="1"/>
  <c r="H66" i="1"/>
  <c r="G66" i="1"/>
  <c r="AC65" i="1"/>
  <c r="AB65" i="1"/>
  <c r="AA65" i="1"/>
  <c r="Z65" i="1"/>
  <c r="Y65" i="1"/>
  <c r="X65" i="1"/>
  <c r="W65" i="1"/>
  <c r="V65" i="1"/>
  <c r="U65" i="1"/>
  <c r="T65" i="1"/>
  <c r="S65" i="1"/>
  <c r="R65" i="1"/>
  <c r="Q65" i="1"/>
  <c r="P65" i="1"/>
  <c r="O65" i="1"/>
  <c r="N65" i="1"/>
  <c r="M65" i="1"/>
  <c r="L65" i="1"/>
  <c r="K65" i="1"/>
  <c r="J65" i="1"/>
  <c r="I65" i="1"/>
  <c r="H65" i="1"/>
  <c r="G65" i="1"/>
  <c r="AC64" i="1"/>
  <c r="AB64" i="1"/>
  <c r="AA64" i="1"/>
  <c r="Z64" i="1"/>
  <c r="Y64" i="1"/>
  <c r="X64" i="1"/>
  <c r="W64" i="1"/>
  <c r="V64" i="1"/>
  <c r="U64" i="1"/>
  <c r="T64" i="1"/>
  <c r="S64" i="1"/>
  <c r="R64" i="1"/>
  <c r="Q64" i="1"/>
  <c r="P64" i="1"/>
  <c r="O64" i="1"/>
  <c r="N64" i="1"/>
  <c r="M64" i="1"/>
  <c r="L64" i="1"/>
  <c r="K64" i="1"/>
  <c r="J64" i="1"/>
  <c r="I64" i="1"/>
  <c r="H64" i="1"/>
  <c r="G64" i="1"/>
  <c r="AC63" i="1"/>
  <c r="AB63" i="1"/>
  <c r="AA63" i="1"/>
  <c r="Z63" i="1"/>
  <c r="Y63" i="1"/>
  <c r="X63" i="1"/>
  <c r="W63" i="1"/>
  <c r="V63" i="1"/>
  <c r="U63" i="1"/>
  <c r="T63" i="1"/>
  <c r="S63" i="1"/>
  <c r="R63" i="1"/>
  <c r="Q63" i="1"/>
  <c r="P63" i="1"/>
  <c r="O63" i="1"/>
  <c r="N63" i="1"/>
  <c r="M63" i="1"/>
  <c r="L63" i="1"/>
  <c r="K63" i="1"/>
  <c r="J63" i="1"/>
  <c r="I63" i="1"/>
  <c r="H63" i="1"/>
  <c r="G63" i="1"/>
  <c r="AC62" i="1"/>
  <c r="AB62" i="1"/>
  <c r="AA62" i="1"/>
  <c r="Z62" i="1"/>
  <c r="Y62" i="1"/>
  <c r="X62" i="1"/>
  <c r="W62" i="1"/>
  <c r="V62" i="1"/>
  <c r="U62" i="1"/>
  <c r="T62" i="1"/>
  <c r="S62" i="1"/>
  <c r="R62" i="1"/>
  <c r="Q62" i="1"/>
  <c r="P62" i="1"/>
  <c r="O62" i="1"/>
  <c r="N62" i="1"/>
  <c r="M62" i="1"/>
  <c r="L62" i="1"/>
  <c r="K62" i="1"/>
  <c r="J62" i="1"/>
  <c r="I62" i="1"/>
  <c r="H62" i="1"/>
  <c r="G62" i="1"/>
  <c r="AC61" i="1"/>
  <c r="AB61" i="1"/>
  <c r="AA61" i="1"/>
  <c r="Z61" i="1"/>
  <c r="Y61" i="1"/>
  <c r="X61" i="1"/>
  <c r="W61" i="1"/>
  <c r="V61" i="1"/>
  <c r="U61" i="1"/>
  <c r="T61" i="1"/>
  <c r="S61" i="1"/>
  <c r="R61" i="1"/>
  <c r="Q61" i="1"/>
  <c r="P61" i="1"/>
  <c r="O61" i="1"/>
  <c r="N61" i="1"/>
  <c r="M61" i="1"/>
  <c r="L61" i="1"/>
  <c r="K61" i="1"/>
  <c r="J61" i="1"/>
  <c r="I61" i="1"/>
  <c r="H61" i="1"/>
  <c r="G61" i="1"/>
  <c r="AC60" i="1"/>
  <c r="AB60" i="1"/>
  <c r="AA60" i="1"/>
  <c r="Z60" i="1"/>
  <c r="Y60" i="1"/>
  <c r="X60" i="1"/>
  <c r="W60" i="1"/>
  <c r="V60" i="1"/>
  <c r="U60" i="1"/>
  <c r="T60" i="1"/>
  <c r="S60" i="1"/>
  <c r="R60" i="1"/>
  <c r="Q60" i="1"/>
  <c r="P60" i="1"/>
  <c r="O60" i="1"/>
  <c r="N60" i="1"/>
  <c r="M60" i="1"/>
  <c r="L60" i="1"/>
  <c r="K60" i="1"/>
  <c r="J60" i="1"/>
  <c r="I60" i="1"/>
  <c r="H60" i="1"/>
  <c r="G60" i="1"/>
  <c r="AC59" i="1"/>
  <c r="AB59" i="1"/>
  <c r="AA59" i="1"/>
  <c r="Z59" i="1"/>
  <c r="Y59" i="1"/>
  <c r="X59" i="1"/>
  <c r="W59" i="1"/>
  <c r="V59" i="1"/>
  <c r="U59" i="1"/>
  <c r="T59" i="1"/>
  <c r="S59" i="1"/>
  <c r="R59" i="1"/>
  <c r="Q59" i="1"/>
  <c r="P59" i="1"/>
  <c r="O59" i="1"/>
  <c r="N59" i="1"/>
  <c r="M59" i="1"/>
  <c r="L59" i="1"/>
  <c r="K59" i="1"/>
  <c r="J59" i="1"/>
  <c r="I59" i="1"/>
  <c r="H59" i="1"/>
  <c r="G59" i="1"/>
  <c r="AC58" i="1"/>
  <c r="AB58" i="1"/>
  <c r="AA58" i="1"/>
  <c r="Z58" i="1"/>
  <c r="Y58" i="1"/>
  <c r="X58" i="1"/>
  <c r="W58" i="1"/>
  <c r="V58" i="1"/>
  <c r="U58" i="1"/>
  <c r="T58" i="1"/>
  <c r="S58" i="1"/>
  <c r="R58" i="1"/>
  <c r="Q58" i="1"/>
  <c r="P58" i="1"/>
  <c r="O58" i="1"/>
  <c r="N58" i="1"/>
  <c r="M58" i="1"/>
  <c r="L58" i="1"/>
  <c r="K58" i="1"/>
  <c r="J58" i="1"/>
  <c r="I58" i="1"/>
  <c r="H58" i="1"/>
  <c r="G58" i="1"/>
  <c r="AC57" i="1"/>
  <c r="AB57" i="1"/>
  <c r="AA57" i="1"/>
  <c r="Z57" i="1"/>
  <c r="Y57" i="1"/>
  <c r="X57" i="1"/>
  <c r="W57" i="1"/>
  <c r="V57" i="1"/>
  <c r="U57" i="1"/>
  <c r="T57" i="1"/>
  <c r="S57" i="1"/>
  <c r="R57" i="1"/>
  <c r="Q57" i="1"/>
  <c r="P57" i="1"/>
  <c r="O57" i="1"/>
  <c r="N57" i="1"/>
  <c r="M57" i="1"/>
  <c r="L57" i="1"/>
  <c r="K57" i="1"/>
  <c r="J57" i="1"/>
  <c r="I57" i="1"/>
  <c r="H57" i="1"/>
  <c r="G57" i="1"/>
  <c r="AC56" i="1"/>
  <c r="AB56" i="1"/>
  <c r="AA56" i="1"/>
  <c r="Z56" i="1"/>
  <c r="Y56" i="1"/>
  <c r="X56" i="1"/>
  <c r="W56" i="1"/>
  <c r="V56" i="1"/>
  <c r="U56" i="1"/>
  <c r="T56" i="1"/>
  <c r="S56" i="1"/>
  <c r="R56" i="1"/>
  <c r="Q56" i="1"/>
  <c r="P56" i="1"/>
  <c r="O56" i="1"/>
  <c r="N56" i="1"/>
  <c r="M56" i="1"/>
  <c r="L56" i="1"/>
  <c r="K56" i="1"/>
  <c r="J56" i="1"/>
  <c r="I56" i="1"/>
  <c r="H56" i="1"/>
  <c r="G56" i="1"/>
  <c r="AC55" i="1"/>
  <c r="AB55" i="1"/>
  <c r="AA55" i="1"/>
  <c r="Z55" i="1"/>
  <c r="Y55" i="1"/>
  <c r="X55" i="1"/>
  <c r="W55" i="1"/>
  <c r="V55" i="1"/>
  <c r="U55" i="1"/>
  <c r="T55" i="1"/>
  <c r="S55" i="1"/>
  <c r="R55" i="1"/>
  <c r="Q55" i="1"/>
  <c r="P55" i="1"/>
  <c r="O55" i="1"/>
  <c r="N55" i="1"/>
  <c r="M55" i="1"/>
  <c r="L55" i="1"/>
  <c r="K55" i="1"/>
  <c r="J55" i="1"/>
  <c r="I55" i="1"/>
  <c r="H55" i="1"/>
  <c r="G55" i="1"/>
  <c r="AC54" i="1"/>
  <c r="AB54" i="1"/>
  <c r="AA54" i="1"/>
  <c r="Z54" i="1"/>
  <c r="Y54" i="1"/>
  <c r="X54" i="1"/>
  <c r="W54" i="1"/>
  <c r="V54" i="1"/>
  <c r="U54" i="1"/>
  <c r="T54" i="1"/>
  <c r="S54" i="1"/>
  <c r="R54" i="1"/>
  <c r="Q54" i="1"/>
  <c r="P54" i="1"/>
  <c r="O54" i="1"/>
  <c r="N54" i="1"/>
  <c r="M54" i="1"/>
  <c r="L54" i="1"/>
  <c r="K54" i="1"/>
  <c r="J54" i="1"/>
  <c r="I54" i="1"/>
  <c r="H54" i="1"/>
  <c r="G54" i="1"/>
  <c r="AC53" i="1"/>
  <c r="AB53" i="1"/>
  <c r="AA53" i="1"/>
  <c r="Z53" i="1"/>
  <c r="Y53" i="1"/>
  <c r="X53" i="1"/>
  <c r="W53" i="1"/>
  <c r="V53" i="1"/>
  <c r="U53" i="1"/>
  <c r="T53" i="1"/>
  <c r="S53" i="1"/>
  <c r="R53" i="1"/>
  <c r="Q53" i="1"/>
  <c r="P53" i="1"/>
  <c r="O53" i="1"/>
  <c r="N53" i="1"/>
  <c r="M53" i="1"/>
  <c r="L53" i="1"/>
  <c r="K53" i="1"/>
  <c r="J53" i="1"/>
  <c r="I53" i="1"/>
  <c r="H53" i="1"/>
  <c r="G53" i="1"/>
  <c r="AC52" i="1"/>
  <c r="AB52" i="1"/>
  <c r="AA52" i="1"/>
  <c r="Z52" i="1"/>
  <c r="Y52" i="1"/>
  <c r="X52" i="1"/>
  <c r="W52" i="1"/>
  <c r="V52" i="1"/>
  <c r="U52" i="1"/>
  <c r="T52" i="1"/>
  <c r="S52" i="1"/>
  <c r="R52" i="1"/>
  <c r="Q52" i="1"/>
  <c r="P52" i="1"/>
  <c r="O52" i="1"/>
  <c r="N52" i="1"/>
  <c r="M52" i="1"/>
  <c r="L52" i="1"/>
  <c r="K52" i="1"/>
  <c r="J52" i="1"/>
  <c r="I52" i="1"/>
  <c r="H52" i="1"/>
  <c r="G52" i="1"/>
  <c r="AC51" i="1"/>
  <c r="AB51" i="1"/>
  <c r="AA51" i="1"/>
  <c r="Z51" i="1"/>
  <c r="Y51" i="1"/>
  <c r="X51" i="1"/>
  <c r="W51" i="1"/>
  <c r="V51" i="1"/>
  <c r="U51" i="1"/>
  <c r="T51" i="1"/>
  <c r="S51" i="1"/>
  <c r="R51" i="1"/>
  <c r="Q51" i="1"/>
  <c r="P51" i="1"/>
  <c r="O51" i="1"/>
  <c r="N51" i="1"/>
  <c r="M51" i="1"/>
  <c r="L51" i="1"/>
  <c r="K51" i="1"/>
  <c r="J51" i="1"/>
  <c r="I51" i="1"/>
  <c r="H51" i="1"/>
  <c r="G51" i="1"/>
  <c r="AC50" i="1"/>
  <c r="AB50" i="1"/>
  <c r="AA50" i="1"/>
  <c r="Z50" i="1"/>
  <c r="Y50" i="1"/>
  <c r="X50" i="1"/>
  <c r="W50" i="1"/>
  <c r="V50" i="1"/>
  <c r="U50" i="1"/>
  <c r="T50" i="1"/>
  <c r="S50" i="1"/>
  <c r="R50" i="1"/>
  <c r="Q50" i="1"/>
  <c r="P50" i="1"/>
  <c r="O50" i="1"/>
  <c r="N50" i="1"/>
  <c r="M50" i="1"/>
  <c r="L50" i="1"/>
  <c r="K50" i="1"/>
  <c r="J50" i="1"/>
  <c r="I50" i="1"/>
  <c r="H50" i="1"/>
  <c r="G50" i="1"/>
  <c r="AC49" i="1"/>
  <c r="AB49" i="1"/>
  <c r="AA49" i="1"/>
  <c r="Z49" i="1"/>
  <c r="Y49" i="1"/>
  <c r="X49" i="1"/>
  <c r="W49" i="1"/>
  <c r="V49" i="1"/>
  <c r="U49" i="1"/>
  <c r="T49" i="1"/>
  <c r="S49" i="1"/>
  <c r="R49" i="1"/>
  <c r="Q49" i="1"/>
  <c r="P49" i="1"/>
  <c r="O49" i="1"/>
  <c r="N49" i="1"/>
  <c r="M49" i="1"/>
  <c r="L49" i="1"/>
  <c r="K49" i="1"/>
  <c r="J49" i="1"/>
  <c r="I49" i="1"/>
  <c r="H49" i="1"/>
  <c r="G49" i="1"/>
  <c r="AC48" i="1"/>
  <c r="AB48" i="1"/>
  <c r="AA48" i="1"/>
  <c r="Z48" i="1"/>
  <c r="Y48" i="1"/>
  <c r="X48" i="1"/>
  <c r="W48" i="1"/>
  <c r="V48" i="1"/>
  <c r="U48" i="1"/>
  <c r="T48" i="1"/>
  <c r="S48" i="1"/>
  <c r="R48" i="1"/>
  <c r="Q48" i="1"/>
  <c r="P48" i="1"/>
  <c r="O48" i="1"/>
  <c r="N48" i="1"/>
  <c r="M48" i="1"/>
  <c r="L48" i="1"/>
  <c r="K48" i="1"/>
  <c r="J48" i="1"/>
  <c r="I48" i="1"/>
  <c r="H48" i="1"/>
  <c r="G48" i="1"/>
  <c r="E48" i="1"/>
  <c r="AC47" i="1"/>
  <c r="AB47" i="1"/>
  <c r="AA47" i="1"/>
  <c r="Z47" i="1"/>
  <c r="Y47" i="1"/>
  <c r="X47" i="1"/>
  <c r="W47" i="1"/>
  <c r="V47" i="1"/>
  <c r="U47" i="1"/>
  <c r="T47" i="1"/>
  <c r="S47" i="1"/>
  <c r="R47" i="1"/>
  <c r="Q47" i="1"/>
  <c r="P47" i="1"/>
  <c r="O47" i="1"/>
  <c r="N47" i="1"/>
  <c r="M47" i="1"/>
  <c r="L47" i="1"/>
  <c r="K47" i="1"/>
  <c r="J47" i="1"/>
  <c r="I47" i="1"/>
  <c r="H47" i="1"/>
  <c r="G47" i="1"/>
  <c r="E47" i="1"/>
  <c r="AC46" i="1"/>
  <c r="AB46" i="1"/>
  <c r="AA46" i="1"/>
  <c r="Z46" i="1"/>
  <c r="Y46" i="1"/>
  <c r="X46" i="1"/>
  <c r="W46" i="1"/>
  <c r="V46" i="1"/>
  <c r="U46" i="1"/>
  <c r="T46" i="1"/>
  <c r="S46" i="1"/>
  <c r="R46" i="1"/>
  <c r="Q46" i="1"/>
  <c r="P46" i="1"/>
  <c r="O46" i="1"/>
  <c r="N46" i="1"/>
  <c r="M46" i="1"/>
  <c r="L46" i="1"/>
  <c r="K46" i="1"/>
  <c r="J46" i="1"/>
  <c r="I46" i="1"/>
  <c r="H46" i="1"/>
  <c r="G46" i="1"/>
  <c r="AC45" i="1"/>
  <c r="AB45" i="1"/>
  <c r="AA45" i="1"/>
  <c r="Z45" i="1"/>
  <c r="Y45" i="1"/>
  <c r="X45" i="1"/>
  <c r="W45" i="1"/>
  <c r="V45" i="1"/>
  <c r="U45" i="1"/>
  <c r="T45" i="1"/>
  <c r="S45" i="1"/>
  <c r="R45" i="1"/>
  <c r="Q45" i="1"/>
  <c r="P45" i="1"/>
  <c r="O45" i="1"/>
  <c r="N45" i="1"/>
  <c r="M45" i="1"/>
  <c r="L45" i="1"/>
  <c r="K45" i="1"/>
  <c r="J45" i="1"/>
  <c r="I45" i="1"/>
  <c r="H45" i="1"/>
  <c r="G45" i="1"/>
  <c r="AC44" i="1"/>
  <c r="AB44" i="1"/>
  <c r="AA44" i="1"/>
  <c r="Z44" i="1"/>
  <c r="Y44" i="1"/>
  <c r="X44" i="1"/>
  <c r="W44" i="1"/>
  <c r="V44" i="1"/>
  <c r="U44" i="1"/>
  <c r="T44" i="1"/>
  <c r="S44" i="1"/>
  <c r="R44" i="1"/>
  <c r="Q44" i="1"/>
  <c r="P44" i="1"/>
  <c r="O44" i="1"/>
  <c r="N44" i="1"/>
  <c r="M44" i="1"/>
  <c r="L44" i="1"/>
  <c r="K44" i="1"/>
  <c r="J44" i="1"/>
  <c r="I44" i="1"/>
  <c r="H44" i="1"/>
  <c r="G44" i="1"/>
  <c r="AC43" i="1"/>
  <c r="AB43" i="1"/>
  <c r="AA43" i="1"/>
  <c r="Z43" i="1"/>
  <c r="Y43" i="1"/>
  <c r="X43" i="1"/>
  <c r="W43" i="1"/>
  <c r="V43" i="1"/>
  <c r="U43" i="1"/>
  <c r="T43" i="1"/>
  <c r="S43" i="1"/>
  <c r="R43" i="1"/>
  <c r="Q43" i="1"/>
  <c r="P43" i="1"/>
  <c r="O43" i="1"/>
  <c r="N43" i="1"/>
  <c r="M43" i="1"/>
  <c r="L43" i="1"/>
  <c r="K43" i="1"/>
  <c r="J43" i="1"/>
  <c r="I43" i="1"/>
  <c r="H43" i="1"/>
  <c r="G43" i="1"/>
  <c r="AC42" i="1"/>
  <c r="AB42" i="1"/>
  <c r="AA42" i="1"/>
  <c r="Z42" i="1"/>
  <c r="Y42" i="1"/>
  <c r="X42" i="1"/>
  <c r="W42" i="1"/>
  <c r="V42" i="1"/>
  <c r="U42" i="1"/>
  <c r="T42" i="1"/>
  <c r="S42" i="1"/>
  <c r="R42" i="1"/>
  <c r="Q42" i="1"/>
  <c r="P42" i="1"/>
  <c r="O42" i="1"/>
  <c r="N42" i="1"/>
  <c r="M42" i="1"/>
  <c r="L42" i="1"/>
  <c r="K42" i="1"/>
  <c r="J42" i="1"/>
  <c r="I42" i="1"/>
  <c r="H42" i="1"/>
  <c r="G42" i="1"/>
  <c r="AC41" i="1"/>
  <c r="AB41" i="1"/>
  <c r="AA41" i="1"/>
  <c r="Z41" i="1"/>
  <c r="Y41" i="1"/>
  <c r="X41" i="1"/>
  <c r="W41" i="1"/>
  <c r="V41" i="1"/>
  <c r="U41" i="1"/>
  <c r="T41" i="1"/>
  <c r="S41" i="1"/>
  <c r="R41" i="1"/>
  <c r="Q41" i="1"/>
  <c r="P41" i="1"/>
  <c r="O41" i="1"/>
  <c r="N41" i="1"/>
  <c r="M41" i="1"/>
  <c r="L41" i="1"/>
  <c r="K41" i="1"/>
  <c r="J41" i="1"/>
  <c r="I41" i="1"/>
  <c r="H41" i="1"/>
  <c r="G41" i="1"/>
  <c r="AC40" i="1"/>
  <c r="AB40" i="1"/>
  <c r="AA40" i="1"/>
  <c r="Z40" i="1"/>
  <c r="Y40" i="1"/>
  <c r="X40" i="1"/>
  <c r="W40" i="1"/>
  <c r="V40" i="1"/>
  <c r="U40" i="1"/>
  <c r="T40" i="1"/>
  <c r="S40" i="1"/>
  <c r="R40" i="1"/>
  <c r="Q40" i="1"/>
  <c r="P40" i="1"/>
  <c r="O40" i="1"/>
  <c r="N40" i="1"/>
  <c r="M40" i="1"/>
  <c r="L40" i="1"/>
  <c r="K40" i="1"/>
  <c r="J40" i="1"/>
  <c r="I40" i="1"/>
  <c r="H40" i="1"/>
  <c r="G40" i="1"/>
  <c r="AC39" i="1"/>
  <c r="AB39" i="1"/>
  <c r="AA39" i="1"/>
  <c r="Z39" i="1"/>
  <c r="Y39" i="1"/>
  <c r="X39" i="1"/>
  <c r="W39" i="1"/>
  <c r="V39" i="1"/>
  <c r="U39" i="1"/>
  <c r="T39" i="1"/>
  <c r="S39" i="1"/>
  <c r="R39" i="1"/>
  <c r="Q39" i="1"/>
  <c r="P39" i="1"/>
  <c r="O39" i="1"/>
  <c r="N39" i="1"/>
  <c r="M39" i="1"/>
  <c r="L39" i="1"/>
  <c r="K39" i="1"/>
  <c r="J39" i="1"/>
  <c r="I39" i="1"/>
  <c r="H39" i="1"/>
  <c r="G39" i="1"/>
  <c r="AC38" i="1"/>
  <c r="AB38" i="1"/>
  <c r="AA38" i="1"/>
  <c r="Z38" i="1"/>
  <c r="Y38" i="1"/>
  <c r="X38" i="1"/>
  <c r="W38" i="1"/>
  <c r="V38" i="1"/>
  <c r="U38" i="1"/>
  <c r="T38" i="1"/>
  <c r="S38" i="1"/>
  <c r="R38" i="1"/>
  <c r="Q38" i="1"/>
  <c r="P38" i="1"/>
  <c r="O38" i="1"/>
  <c r="N38" i="1"/>
  <c r="M38" i="1"/>
  <c r="L38" i="1"/>
  <c r="K38" i="1"/>
  <c r="J38" i="1"/>
  <c r="I38" i="1"/>
  <c r="H38" i="1"/>
  <c r="G38" i="1"/>
  <c r="AC37" i="1"/>
  <c r="AB37" i="1"/>
  <c r="AA37" i="1"/>
  <c r="Z37" i="1"/>
  <c r="Y37" i="1"/>
  <c r="X37" i="1"/>
  <c r="W37" i="1"/>
  <c r="V37" i="1"/>
  <c r="U37" i="1"/>
  <c r="T37" i="1"/>
  <c r="S37" i="1"/>
  <c r="R37" i="1"/>
  <c r="Q37" i="1"/>
  <c r="P37" i="1"/>
  <c r="O37" i="1"/>
  <c r="N37" i="1"/>
  <c r="M37" i="1"/>
  <c r="L37" i="1"/>
  <c r="K37" i="1"/>
  <c r="J37" i="1"/>
  <c r="I37" i="1"/>
  <c r="H37" i="1"/>
  <c r="G37" i="1"/>
  <c r="AC36" i="1"/>
  <c r="AB36" i="1"/>
  <c r="AA36" i="1"/>
  <c r="Z36" i="1"/>
  <c r="Y36" i="1"/>
  <c r="X36" i="1"/>
  <c r="W36" i="1"/>
  <c r="V36" i="1"/>
  <c r="U36" i="1"/>
  <c r="T36" i="1"/>
  <c r="S36" i="1"/>
  <c r="R36" i="1"/>
  <c r="Q36" i="1"/>
  <c r="P36" i="1"/>
  <c r="O36" i="1"/>
  <c r="N36" i="1"/>
  <c r="M36" i="1"/>
  <c r="L36" i="1"/>
  <c r="K36" i="1"/>
  <c r="J36" i="1"/>
  <c r="I36" i="1"/>
  <c r="H36" i="1"/>
  <c r="G36" i="1"/>
  <c r="AC35" i="1"/>
  <c r="AB35" i="1"/>
  <c r="AA35" i="1"/>
  <c r="Z35" i="1"/>
  <c r="Y35" i="1"/>
  <c r="X35" i="1"/>
  <c r="W35" i="1"/>
  <c r="V35" i="1"/>
  <c r="U35" i="1"/>
  <c r="T35" i="1"/>
  <c r="S35" i="1"/>
  <c r="R35" i="1"/>
  <c r="Q35" i="1"/>
  <c r="P35" i="1"/>
  <c r="O35" i="1"/>
  <c r="N35" i="1"/>
  <c r="M35" i="1"/>
  <c r="L35" i="1"/>
  <c r="K35" i="1"/>
  <c r="J35" i="1"/>
  <c r="I35" i="1"/>
  <c r="H35" i="1"/>
  <c r="G35" i="1"/>
  <c r="AC34" i="1"/>
  <c r="AB34" i="1"/>
  <c r="AA34" i="1"/>
  <c r="Z34" i="1"/>
  <c r="Y34" i="1"/>
  <c r="X34" i="1"/>
  <c r="W34" i="1"/>
  <c r="V34" i="1"/>
  <c r="U34" i="1"/>
  <c r="T34" i="1"/>
  <c r="S34" i="1"/>
  <c r="R34" i="1"/>
  <c r="Q34" i="1"/>
  <c r="P34" i="1"/>
  <c r="O34" i="1"/>
  <c r="N34" i="1"/>
  <c r="M34" i="1"/>
  <c r="L34" i="1"/>
  <c r="K34" i="1"/>
  <c r="J34" i="1"/>
  <c r="I34" i="1"/>
  <c r="H34" i="1"/>
  <c r="G34" i="1"/>
  <c r="AC33" i="1"/>
  <c r="AB33" i="1"/>
  <c r="AA33" i="1"/>
  <c r="Z33" i="1"/>
  <c r="Y33" i="1"/>
  <c r="X33" i="1"/>
  <c r="W33" i="1"/>
  <c r="V33" i="1"/>
  <c r="U33" i="1"/>
  <c r="T33" i="1"/>
  <c r="S33" i="1"/>
  <c r="R33" i="1"/>
  <c r="Q33" i="1"/>
  <c r="P33" i="1"/>
  <c r="O33" i="1"/>
  <c r="N33" i="1"/>
  <c r="M33" i="1"/>
  <c r="L33" i="1"/>
  <c r="K33" i="1"/>
  <c r="J33" i="1"/>
  <c r="I33" i="1"/>
  <c r="H33" i="1"/>
  <c r="G33" i="1"/>
  <c r="AC30" i="1"/>
  <c r="AB30" i="1"/>
  <c r="AA30" i="1"/>
  <c r="Z30" i="1"/>
  <c r="Y30" i="1"/>
  <c r="X30" i="1"/>
  <c r="W30" i="1"/>
  <c r="V30" i="1"/>
  <c r="U30" i="1"/>
  <c r="T30" i="1"/>
  <c r="S30" i="1"/>
  <c r="R30" i="1"/>
  <c r="Q30" i="1"/>
  <c r="P30" i="1"/>
  <c r="O30" i="1"/>
  <c r="N30" i="1"/>
  <c r="M30" i="1"/>
  <c r="L30" i="1"/>
  <c r="K30" i="1"/>
  <c r="J30" i="1"/>
  <c r="I30" i="1"/>
  <c r="H30" i="1"/>
  <c r="G30" i="1"/>
  <c r="E30" i="1"/>
  <c r="AC29" i="1"/>
  <c r="AB29" i="1"/>
  <c r="AA29" i="1"/>
  <c r="Z29" i="1"/>
  <c r="Y29" i="1"/>
  <c r="X29" i="1"/>
  <c r="W29" i="1"/>
  <c r="V29" i="1"/>
  <c r="U29" i="1"/>
  <c r="T29" i="1"/>
  <c r="S29" i="1"/>
  <c r="R29" i="1"/>
  <c r="Q29" i="1"/>
  <c r="P29" i="1"/>
  <c r="O29" i="1"/>
  <c r="N29" i="1"/>
  <c r="M29" i="1"/>
  <c r="L29" i="1"/>
  <c r="K29" i="1"/>
  <c r="J29" i="1"/>
  <c r="I29" i="1"/>
  <c r="H29" i="1"/>
  <c r="G29" i="1"/>
  <c r="AC28" i="1"/>
  <c r="AB28" i="1"/>
  <c r="AA28" i="1"/>
  <c r="Z28" i="1"/>
  <c r="Y28" i="1"/>
  <c r="X28" i="1"/>
  <c r="W28" i="1"/>
  <c r="V28" i="1"/>
  <c r="U28" i="1"/>
  <c r="T28" i="1"/>
  <c r="S28" i="1"/>
  <c r="R28" i="1"/>
  <c r="Q28" i="1"/>
  <c r="P28" i="1"/>
  <c r="O28" i="1"/>
  <c r="N28" i="1"/>
  <c r="M28" i="1"/>
  <c r="L28" i="1"/>
  <c r="K28" i="1"/>
  <c r="J28" i="1"/>
  <c r="I28" i="1"/>
  <c r="H28" i="1"/>
  <c r="G28" i="1"/>
  <c r="AC27" i="1"/>
  <c r="AB27" i="1"/>
  <c r="AA27" i="1"/>
  <c r="Z27" i="1"/>
  <c r="Y27" i="1"/>
  <c r="X27" i="1"/>
  <c r="W27" i="1"/>
  <c r="V27" i="1"/>
  <c r="U27" i="1"/>
  <c r="T27" i="1"/>
  <c r="S27" i="1"/>
  <c r="R27" i="1"/>
  <c r="Q27" i="1"/>
  <c r="P27" i="1"/>
  <c r="O27" i="1"/>
  <c r="N27" i="1"/>
  <c r="M27" i="1"/>
  <c r="L27" i="1"/>
  <c r="K27" i="1"/>
  <c r="J27" i="1"/>
  <c r="I27" i="1"/>
  <c r="H27" i="1"/>
  <c r="G27" i="1"/>
  <c r="AC26" i="1"/>
  <c r="AB26" i="1"/>
  <c r="AA26" i="1"/>
  <c r="Z26" i="1"/>
  <c r="Y26" i="1"/>
  <c r="X26" i="1"/>
  <c r="W26" i="1"/>
  <c r="V26" i="1"/>
  <c r="U26" i="1"/>
  <c r="T26" i="1"/>
  <c r="S26" i="1"/>
  <c r="R26" i="1"/>
  <c r="Q26" i="1"/>
  <c r="P26" i="1"/>
  <c r="O26" i="1"/>
  <c r="N26" i="1"/>
  <c r="M26" i="1"/>
  <c r="L26" i="1"/>
  <c r="K26" i="1"/>
  <c r="J26" i="1"/>
  <c r="I26" i="1"/>
  <c r="H26" i="1"/>
  <c r="G26" i="1"/>
  <c r="AC25" i="1"/>
  <c r="AB25" i="1"/>
  <c r="AA25" i="1"/>
  <c r="Z25" i="1"/>
  <c r="Y25" i="1"/>
  <c r="X25" i="1"/>
  <c r="W25" i="1"/>
  <c r="V25" i="1"/>
  <c r="U25" i="1"/>
  <c r="T25" i="1"/>
  <c r="S25" i="1"/>
  <c r="R25" i="1"/>
  <c r="Q25" i="1"/>
  <c r="P25" i="1"/>
  <c r="O25" i="1"/>
  <c r="N25" i="1"/>
  <c r="M25" i="1"/>
  <c r="L25" i="1"/>
  <c r="K25" i="1"/>
  <c r="J25" i="1"/>
  <c r="I25" i="1"/>
  <c r="H25" i="1"/>
  <c r="G25" i="1"/>
  <c r="AC24" i="1"/>
  <c r="AB24" i="1"/>
  <c r="AA24" i="1"/>
  <c r="Z24" i="1"/>
  <c r="Y24" i="1"/>
  <c r="X24" i="1"/>
  <c r="W24" i="1"/>
  <c r="V24" i="1"/>
  <c r="U24" i="1"/>
  <c r="T24" i="1"/>
  <c r="S24" i="1"/>
  <c r="R24" i="1"/>
  <c r="Q24" i="1"/>
  <c r="P24" i="1"/>
  <c r="O24" i="1"/>
  <c r="N24" i="1"/>
  <c r="M24" i="1"/>
  <c r="L24" i="1"/>
  <c r="K24" i="1"/>
  <c r="J24" i="1"/>
  <c r="I24" i="1"/>
  <c r="H24" i="1"/>
  <c r="G24" i="1"/>
  <c r="AC23" i="1"/>
  <c r="AB23" i="1"/>
  <c r="AA23" i="1"/>
  <c r="Z23" i="1"/>
  <c r="Y23" i="1"/>
  <c r="X23" i="1"/>
  <c r="W23" i="1"/>
  <c r="V23" i="1"/>
  <c r="U23" i="1"/>
  <c r="T23" i="1"/>
  <c r="S23" i="1"/>
  <c r="R23" i="1"/>
  <c r="Q23" i="1"/>
  <c r="P23" i="1"/>
  <c r="O23" i="1"/>
  <c r="N23" i="1"/>
  <c r="M23" i="1"/>
  <c r="L23" i="1"/>
  <c r="K23" i="1"/>
  <c r="J23" i="1"/>
  <c r="I23" i="1"/>
  <c r="H23" i="1"/>
  <c r="G23" i="1"/>
  <c r="AC22" i="1"/>
  <c r="AB22" i="1"/>
  <c r="AA22" i="1"/>
  <c r="Z22" i="1"/>
  <c r="Y22" i="1"/>
  <c r="X22" i="1"/>
  <c r="W22" i="1"/>
  <c r="V22" i="1"/>
  <c r="U22" i="1"/>
  <c r="T22" i="1"/>
  <c r="S22" i="1"/>
  <c r="R22" i="1"/>
  <c r="Q22" i="1"/>
  <c r="P22" i="1"/>
  <c r="O22" i="1"/>
  <c r="N22" i="1"/>
  <c r="M22" i="1"/>
  <c r="L22" i="1"/>
  <c r="K22" i="1"/>
  <c r="J22" i="1"/>
  <c r="I22" i="1"/>
  <c r="H22" i="1"/>
  <c r="G22" i="1"/>
  <c r="E22" i="1"/>
  <c r="AC21" i="1"/>
  <c r="AB21" i="1"/>
  <c r="AA21" i="1"/>
  <c r="Z21" i="1"/>
  <c r="Y21" i="1"/>
  <c r="X21" i="1"/>
  <c r="W21" i="1"/>
  <c r="V21" i="1"/>
  <c r="U21" i="1"/>
  <c r="T21" i="1"/>
  <c r="S21" i="1"/>
  <c r="R21" i="1"/>
  <c r="Q21" i="1"/>
  <c r="P21" i="1"/>
  <c r="O21" i="1"/>
  <c r="N21" i="1"/>
  <c r="M21" i="1"/>
  <c r="L21" i="1"/>
  <c r="K21" i="1"/>
  <c r="J21" i="1"/>
  <c r="I21" i="1"/>
  <c r="H21" i="1"/>
  <c r="G21" i="1"/>
  <c r="E21" i="1"/>
  <c r="AC20" i="1"/>
  <c r="AB20" i="1"/>
  <c r="AA20" i="1"/>
  <c r="Z20" i="1"/>
  <c r="Y20" i="1"/>
  <c r="X20" i="1"/>
  <c r="W20" i="1"/>
  <c r="V20" i="1"/>
  <c r="U20" i="1"/>
  <c r="T20" i="1"/>
  <c r="S20" i="1"/>
  <c r="R20" i="1"/>
  <c r="Q20" i="1"/>
  <c r="P20" i="1"/>
  <c r="O20" i="1"/>
  <c r="N20" i="1"/>
  <c r="M20" i="1"/>
  <c r="L20" i="1"/>
  <c r="K20" i="1"/>
  <c r="J20" i="1"/>
  <c r="I20" i="1"/>
  <c r="H20" i="1"/>
  <c r="G20" i="1"/>
  <c r="E20" i="1"/>
  <c r="AC19" i="1"/>
  <c r="AB19" i="1"/>
  <c r="AA19" i="1"/>
  <c r="Z19" i="1"/>
  <c r="Y19" i="1"/>
  <c r="X19" i="1"/>
  <c r="W19" i="1"/>
  <c r="V19" i="1"/>
  <c r="U19" i="1"/>
  <c r="T19" i="1"/>
  <c r="S19" i="1"/>
  <c r="R19" i="1"/>
  <c r="Q19" i="1"/>
  <c r="P19" i="1"/>
  <c r="O19" i="1"/>
  <c r="N19" i="1"/>
  <c r="M19" i="1"/>
  <c r="L19" i="1"/>
  <c r="K19" i="1"/>
  <c r="J19" i="1"/>
  <c r="I19" i="1"/>
  <c r="H19" i="1"/>
  <c r="G19" i="1"/>
  <c r="E19" i="1"/>
  <c r="AC18" i="1"/>
  <c r="AB18" i="1"/>
  <c r="AA18" i="1"/>
  <c r="Z18" i="1"/>
  <c r="Y18" i="1"/>
  <c r="X18" i="1"/>
  <c r="W18" i="1"/>
  <c r="V18" i="1"/>
  <c r="U18" i="1"/>
  <c r="T18" i="1"/>
  <c r="S18" i="1"/>
  <c r="R18" i="1"/>
  <c r="Q18" i="1"/>
  <c r="P18" i="1"/>
  <c r="O18" i="1"/>
  <c r="N18" i="1"/>
  <c r="M18" i="1"/>
  <c r="L18" i="1"/>
  <c r="K18" i="1"/>
  <c r="J18" i="1"/>
  <c r="I18" i="1"/>
  <c r="H18" i="1"/>
  <c r="G18" i="1"/>
  <c r="AC15" i="1"/>
  <c r="AB15" i="1"/>
  <c r="AA15" i="1"/>
  <c r="Z15" i="1"/>
  <c r="Y15" i="1"/>
  <c r="X15" i="1"/>
  <c r="W15" i="1"/>
  <c r="V15" i="1"/>
  <c r="U15" i="1"/>
  <c r="T15" i="1"/>
  <c r="S15" i="1"/>
  <c r="R15" i="1"/>
  <c r="Q15" i="1"/>
  <c r="P15" i="1"/>
  <c r="O15" i="1"/>
  <c r="N15" i="1"/>
  <c r="M15" i="1"/>
  <c r="L15" i="1"/>
  <c r="K15" i="1"/>
  <c r="J15" i="1"/>
  <c r="I15" i="1"/>
  <c r="H15" i="1"/>
  <c r="G15" i="1"/>
  <c r="AC14" i="1"/>
  <c r="AB14" i="1"/>
  <c r="AA14" i="1"/>
  <c r="Z14" i="1"/>
  <c r="Y14" i="1"/>
  <c r="X14" i="1"/>
  <c r="W14" i="1"/>
  <c r="V14" i="1"/>
  <c r="U14" i="1"/>
  <c r="T14" i="1"/>
  <c r="S14" i="1"/>
  <c r="R14" i="1"/>
  <c r="Q14" i="1"/>
  <c r="P14" i="1"/>
  <c r="O14" i="1"/>
  <c r="N14" i="1"/>
  <c r="M14" i="1"/>
  <c r="L14" i="1"/>
  <c r="K14" i="1"/>
  <c r="J14" i="1"/>
  <c r="I14" i="1"/>
  <c r="H14" i="1"/>
  <c r="G14" i="1"/>
  <c r="AC13" i="1"/>
  <c r="AB13" i="1"/>
  <c r="AA13" i="1"/>
  <c r="Z13" i="1"/>
  <c r="Y13" i="1"/>
  <c r="X13" i="1"/>
  <c r="W13" i="1"/>
  <c r="V13" i="1"/>
  <c r="U13" i="1"/>
  <c r="T13" i="1"/>
  <c r="S13" i="1"/>
  <c r="R13" i="1"/>
  <c r="Q13" i="1"/>
  <c r="P13" i="1"/>
  <c r="O13" i="1"/>
  <c r="N13" i="1"/>
  <c r="M13" i="1"/>
  <c r="L13" i="1"/>
  <c r="K13" i="1"/>
  <c r="J13" i="1"/>
  <c r="I13" i="1"/>
  <c r="H13" i="1"/>
  <c r="G13" i="1"/>
  <c r="AC12" i="1"/>
  <c r="AB12" i="1"/>
  <c r="AA12" i="1"/>
  <c r="Z12" i="1"/>
  <c r="Y12" i="1"/>
  <c r="X12" i="1"/>
  <c r="W12" i="1"/>
  <c r="V12" i="1"/>
  <c r="U12" i="1"/>
  <c r="T12" i="1"/>
  <c r="S12" i="1"/>
  <c r="R12" i="1"/>
  <c r="Q12" i="1"/>
  <c r="P12" i="1"/>
  <c r="O12" i="1"/>
  <c r="N12" i="1"/>
  <c r="M12" i="1"/>
  <c r="L12" i="1"/>
  <c r="K12" i="1"/>
  <c r="J12" i="1"/>
  <c r="I12" i="1"/>
  <c r="H12" i="1"/>
  <c r="G12" i="1"/>
  <c r="AC11" i="1"/>
  <c r="AB11" i="1"/>
  <c r="AA11" i="1"/>
  <c r="Z11" i="1"/>
  <c r="Y11" i="1"/>
  <c r="X11" i="1"/>
  <c r="W11" i="1"/>
  <c r="V11" i="1"/>
  <c r="U11" i="1"/>
  <c r="T11" i="1"/>
  <c r="S11" i="1"/>
  <c r="R11" i="1"/>
  <c r="Q11" i="1"/>
  <c r="P11" i="1"/>
  <c r="O11" i="1"/>
  <c r="N11" i="1"/>
  <c r="M11" i="1"/>
  <c r="L11" i="1"/>
  <c r="K11" i="1"/>
  <c r="J11" i="1"/>
  <c r="I11" i="1"/>
  <c r="H11" i="1"/>
  <c r="G11" i="1"/>
  <c r="AC10" i="1"/>
  <c r="AB10" i="1"/>
  <c r="AA10" i="1"/>
  <c r="Z10" i="1"/>
  <c r="Y10" i="1"/>
  <c r="X10" i="1"/>
  <c r="W10" i="1"/>
  <c r="V10" i="1"/>
  <c r="U10" i="1"/>
  <c r="T10" i="1"/>
  <c r="S10" i="1"/>
  <c r="R10" i="1"/>
  <c r="Q10" i="1"/>
  <c r="P10" i="1"/>
  <c r="O10" i="1"/>
  <c r="N10" i="1"/>
  <c r="M10" i="1"/>
  <c r="L10" i="1"/>
  <c r="K10" i="1"/>
  <c r="J10" i="1"/>
  <c r="I10" i="1"/>
  <c r="H10" i="1"/>
  <c r="G10" i="1"/>
  <c r="AC9" i="1"/>
  <c r="AB9" i="1"/>
  <c r="AA9" i="1"/>
  <c r="Z9" i="1"/>
  <c r="Y9" i="1"/>
  <c r="X9" i="1"/>
  <c r="W9" i="1"/>
  <c r="V9" i="1"/>
  <c r="U9" i="1"/>
  <c r="T9" i="1"/>
  <c r="S9" i="1"/>
  <c r="R9" i="1"/>
  <c r="Q9" i="1"/>
  <c r="P9" i="1"/>
  <c r="O9" i="1"/>
  <c r="N9" i="1"/>
  <c r="M9" i="1"/>
  <c r="L9" i="1"/>
  <c r="K9" i="1"/>
  <c r="J9" i="1"/>
  <c r="I9" i="1"/>
  <c r="H9" i="1"/>
  <c r="G9" i="1"/>
  <c r="AC8" i="1"/>
  <c r="AB8" i="1"/>
  <c r="AA8" i="1"/>
  <c r="Z8" i="1"/>
  <c r="Y8" i="1"/>
  <c r="X8" i="1"/>
  <c r="W8" i="1"/>
  <c r="V8" i="1"/>
  <c r="U8" i="1"/>
  <c r="T8" i="1"/>
  <c r="S8" i="1"/>
  <c r="R8" i="1"/>
  <c r="Q8" i="1"/>
  <c r="P8" i="1"/>
  <c r="O8" i="1"/>
  <c r="N8" i="1"/>
  <c r="M8" i="1"/>
  <c r="L8" i="1"/>
  <c r="K8" i="1"/>
  <c r="J8" i="1"/>
  <c r="I8" i="1"/>
  <c r="H8" i="1"/>
  <c r="G8" i="1"/>
  <c r="AC7" i="1"/>
  <c r="AB7" i="1"/>
  <c r="AA7" i="1"/>
  <c r="Z7" i="1"/>
  <c r="Y7" i="1"/>
  <c r="X7" i="1"/>
  <c r="W7" i="1"/>
  <c r="V7" i="1"/>
  <c r="U7" i="1"/>
  <c r="T7" i="1"/>
  <c r="S7" i="1"/>
  <c r="R7" i="1"/>
  <c r="Q7" i="1"/>
  <c r="P7" i="1"/>
  <c r="O7" i="1"/>
  <c r="N7" i="1"/>
  <c r="M7" i="1"/>
  <c r="L7" i="1"/>
  <c r="K7" i="1"/>
  <c r="J7" i="1"/>
  <c r="I7" i="1"/>
  <c r="H7" i="1"/>
  <c r="G7" i="1"/>
  <c r="AC6" i="1"/>
  <c r="AB6" i="1"/>
  <c r="AA6" i="1"/>
  <c r="Z6" i="1"/>
  <c r="Y6" i="1"/>
  <c r="X6" i="1"/>
  <c r="W6" i="1"/>
  <c r="V6" i="1"/>
  <c r="U6" i="1"/>
  <c r="T6" i="1"/>
  <c r="S6" i="1"/>
  <c r="R6" i="1"/>
  <c r="Q6" i="1"/>
  <c r="P6" i="1"/>
  <c r="O6" i="1"/>
  <c r="N6" i="1"/>
  <c r="M6" i="1"/>
  <c r="L6" i="1"/>
  <c r="K6" i="1"/>
  <c r="J6" i="1"/>
  <c r="I6" i="1"/>
  <c r="H6" i="1"/>
  <c r="G6" i="1"/>
</calcChain>
</file>

<file path=xl/sharedStrings.xml><?xml version="1.0" encoding="utf-8"?>
<sst xmlns="http://schemas.openxmlformats.org/spreadsheetml/2006/main" count="1330" uniqueCount="530">
  <si>
    <t>CODE</t>
  </si>
  <si>
    <t>PRODUCT  DESCRIPTION</t>
  </si>
  <si>
    <t>CATEGORY</t>
  </si>
  <si>
    <t>SIZE</t>
  </si>
  <si>
    <t>CHEESECAKE</t>
  </si>
  <si>
    <t>211MNT</t>
  </si>
  <si>
    <t>Vanilla &amp; Seasonal Berry Cheesecake</t>
  </si>
  <si>
    <t>IND</t>
  </si>
  <si>
    <t>217MNT</t>
  </si>
  <si>
    <t>Strawberry &amp; Raspberry Cheesecake</t>
  </si>
  <si>
    <t>201MNT</t>
  </si>
  <si>
    <t>LGE</t>
  </si>
  <si>
    <t>213MNT</t>
  </si>
  <si>
    <t>Chocolate &amp; Butterscotch Cheesecake</t>
  </si>
  <si>
    <t>203MNT</t>
  </si>
  <si>
    <t>Baked Vanilla &amp; Lemon Cheesecake</t>
  </si>
  <si>
    <t>215MNT</t>
  </si>
  <si>
    <t>216MNT</t>
  </si>
  <si>
    <t>Passionfruit &amp; Citrus Cheesecake</t>
  </si>
  <si>
    <t>207MNT</t>
  </si>
  <si>
    <t>204MNT</t>
  </si>
  <si>
    <t>Baked White Chocolate &amp; Strawberry Ripple Cheesecake</t>
  </si>
  <si>
    <t>202MNT</t>
  </si>
  <si>
    <t>Malted Cappuccino Cheesecake</t>
  </si>
  <si>
    <t>MOUSSE</t>
  </si>
  <si>
    <t>513MNT</t>
  </si>
  <si>
    <t>Chocolate Truffle Torte</t>
  </si>
  <si>
    <t>503MNT</t>
  </si>
  <si>
    <t>512MNT</t>
  </si>
  <si>
    <t>511AMNT</t>
  </si>
  <si>
    <t>Chocolate &amp; Praline Cream Mousse</t>
  </si>
  <si>
    <t>501MNT</t>
  </si>
  <si>
    <t>516MNT</t>
  </si>
  <si>
    <t>519MNT</t>
  </si>
  <si>
    <t xml:space="preserve">Champagne &amp; Strawberry Torte </t>
  </si>
  <si>
    <t>514MNT</t>
  </si>
  <si>
    <t xml:space="preserve">Coffee Opera </t>
  </si>
  <si>
    <t>504MNT</t>
  </si>
  <si>
    <t>414MNT</t>
  </si>
  <si>
    <t>Passionfruit &amp; Mango Delice</t>
  </si>
  <si>
    <t>404MNT</t>
  </si>
  <si>
    <t>415MNT</t>
  </si>
  <si>
    <t>Blackforest Ganache Slice</t>
  </si>
  <si>
    <t>515BMNT</t>
  </si>
  <si>
    <t>Pyramid of Zesty Lemon Mousse</t>
  </si>
  <si>
    <t>TARTS</t>
  </si>
  <si>
    <t>623MNT</t>
  </si>
  <si>
    <t>Normandy French Apple Tart</t>
  </si>
  <si>
    <t>603MNT</t>
  </si>
  <si>
    <t>622MNT</t>
  </si>
  <si>
    <t>Apple &amp; Cinnamon Pie</t>
  </si>
  <si>
    <t>602MNT</t>
  </si>
  <si>
    <t>6251MNT</t>
  </si>
  <si>
    <t>Apple &amp; Cinnamon Crumble Tart</t>
  </si>
  <si>
    <t>6051MNT</t>
  </si>
  <si>
    <t>Apple &amp; Cinnamon Crumble Tarts</t>
  </si>
  <si>
    <t>627MNT</t>
  </si>
  <si>
    <t>Rhubarb &amp; Apple Crumble Tart</t>
  </si>
  <si>
    <t>6052MNT</t>
  </si>
  <si>
    <t>6253MNT</t>
  </si>
  <si>
    <t>Blackberry &amp; Apple Crumble Tart</t>
  </si>
  <si>
    <t>6053MNT</t>
  </si>
  <si>
    <t>624MNT</t>
  </si>
  <si>
    <t>Lemon Tart</t>
  </si>
  <si>
    <t>604MNT</t>
  </si>
  <si>
    <t>6241MNT</t>
  </si>
  <si>
    <t>Lemon Meringue Tart</t>
  </si>
  <si>
    <t>602AMNT</t>
  </si>
  <si>
    <t>6254AMNT</t>
  </si>
  <si>
    <t>Lemon &amp; Passionfruit Tart</t>
  </si>
  <si>
    <t>6054AMNT</t>
  </si>
  <si>
    <t>624AMNT</t>
  </si>
  <si>
    <t>604AMNT</t>
  </si>
  <si>
    <t>625MNT</t>
  </si>
  <si>
    <t>Fresh Fruit Tart</t>
  </si>
  <si>
    <t>605MNT</t>
  </si>
  <si>
    <t>626MNT</t>
  </si>
  <si>
    <t>Belgian Chocolate Tart</t>
  </si>
  <si>
    <t>606MNT</t>
  </si>
  <si>
    <t>629MNT</t>
  </si>
  <si>
    <t>White Chocolate &amp; Raspberry Tart</t>
  </si>
  <si>
    <t>609MNT</t>
  </si>
  <si>
    <t>626AMNT</t>
  </si>
  <si>
    <t>Chocolate , Coconut &amp; Mandarin Tart</t>
  </si>
  <si>
    <t>605AMNT</t>
  </si>
  <si>
    <t>6252MNT</t>
  </si>
  <si>
    <t>Toffee, Chocolate &amp; Praline Tart</t>
  </si>
  <si>
    <t>607MNT</t>
  </si>
  <si>
    <t>6221MNT</t>
  </si>
  <si>
    <t>Salted Caramel &amp; Chocolate Tart</t>
  </si>
  <si>
    <t>609AMNT</t>
  </si>
  <si>
    <t>649MNT</t>
  </si>
  <si>
    <t>Millionaires Shortbread Tart</t>
  </si>
  <si>
    <t>619MNT</t>
  </si>
  <si>
    <t>627AMNT</t>
  </si>
  <si>
    <t>Pear, Rhubarb &amp; Ginger Crumble Tart</t>
  </si>
  <si>
    <t>607AMNT</t>
  </si>
  <si>
    <t>623AMNT</t>
  </si>
  <si>
    <t>Lattice Caramelised Apple &amp; Blueberry Pie</t>
  </si>
  <si>
    <t>603AMNT</t>
  </si>
  <si>
    <t>635MNT</t>
  </si>
  <si>
    <t>Banoffee Pie</t>
  </si>
  <si>
    <t>615MNT</t>
  </si>
  <si>
    <t>630MNT</t>
  </si>
  <si>
    <t>Bakewell Tart</t>
  </si>
  <si>
    <t>610MNT</t>
  </si>
  <si>
    <t>640MNT</t>
  </si>
  <si>
    <t xml:space="preserve">Honey Roast Fig &amp; Plum Frangipane Tart </t>
  </si>
  <si>
    <t>612AMNT</t>
  </si>
  <si>
    <t>621MNT</t>
  </si>
  <si>
    <t>Apricot, Honey &amp; Cinnamon Frangipane Tart</t>
  </si>
  <si>
    <t>601MNT</t>
  </si>
  <si>
    <t>632MNT</t>
  </si>
  <si>
    <t>Pear &amp; Almond Frangipane Tart</t>
  </si>
  <si>
    <t>612MNT</t>
  </si>
  <si>
    <t>633MNT</t>
  </si>
  <si>
    <t>Cherry Frangipane Tart</t>
  </si>
  <si>
    <t>613MNT</t>
  </si>
  <si>
    <t>631MNT</t>
  </si>
  <si>
    <t>Pecan, Walnut &amp; Blueberry Tart</t>
  </si>
  <si>
    <t>611MNT</t>
  </si>
  <si>
    <t>628MNT</t>
  </si>
  <si>
    <t>Treacle Tart</t>
  </si>
  <si>
    <t>608MNT</t>
  </si>
  <si>
    <t>628AMNT</t>
  </si>
  <si>
    <t>Orange Treacle Tart</t>
  </si>
  <si>
    <t>608AMNT</t>
  </si>
  <si>
    <t>638MNT</t>
  </si>
  <si>
    <t>Cherry Clafoutis Tart</t>
  </si>
  <si>
    <t>637MNT</t>
  </si>
  <si>
    <t>Apple Tarte Tatin</t>
  </si>
  <si>
    <t>GATEAUX &amp; TRADITIONAL CAKES</t>
  </si>
  <si>
    <t>101MNT</t>
  </si>
  <si>
    <t>Strawberry Sponge Gateaux</t>
  </si>
  <si>
    <t xml:space="preserve">GATEAUX </t>
  </si>
  <si>
    <t>103MNT</t>
  </si>
  <si>
    <t xml:space="preserve">Chocolate Fudge Gateaux </t>
  </si>
  <si>
    <t>108MNT</t>
  </si>
  <si>
    <t>Chocolate Orange &amp; Caramel Gateaux</t>
  </si>
  <si>
    <t>104MNT</t>
  </si>
  <si>
    <t>Carrot Cake</t>
  </si>
  <si>
    <t>109MNT</t>
  </si>
  <si>
    <t>Chocolate Toffee &amp; Praline Gateaux</t>
  </si>
  <si>
    <t>101AMNT</t>
  </si>
  <si>
    <t>Strawberry Sponge Gateaux with plaque</t>
  </si>
  <si>
    <t>103AMNT</t>
  </si>
  <si>
    <t>Chocolate Fudge Gateaux with plaque</t>
  </si>
  <si>
    <t>108AMNT</t>
  </si>
  <si>
    <t>Chocolate Orange &amp; Caramel Gateaux with plaque</t>
  </si>
  <si>
    <t>104AMNT</t>
  </si>
  <si>
    <t>Carrot Cake with Plaque</t>
  </si>
  <si>
    <t>109AMNT</t>
  </si>
  <si>
    <t>Chocolate Toffee &amp; Praline Gateaux with plaque</t>
  </si>
  <si>
    <t>GLUTEN FREE DESSERTS</t>
  </si>
  <si>
    <t>Chocolate Brownie (GF)</t>
  </si>
  <si>
    <t>PTY</t>
  </si>
  <si>
    <t>517MNT</t>
  </si>
  <si>
    <t>White Chocolate Brownie (GF)(DF)</t>
  </si>
  <si>
    <t>517AMNT</t>
  </si>
  <si>
    <t>White Chocolate Brownie (GF)</t>
  </si>
  <si>
    <t>641MNT</t>
  </si>
  <si>
    <t>Sticky Toffee Pudding (GF)</t>
  </si>
  <si>
    <t>7001MNT</t>
  </si>
  <si>
    <t>Vanilla Pod Panna Cotta (GF)</t>
  </si>
  <si>
    <t>801MNT</t>
  </si>
  <si>
    <t xml:space="preserve">Vanilla Crème Brulee </t>
  </si>
  <si>
    <t>802AMNT</t>
  </si>
  <si>
    <t>Raspberry Crème Brulee</t>
  </si>
  <si>
    <t>804MNT</t>
  </si>
  <si>
    <t>Espresso Crème Brulee</t>
  </si>
  <si>
    <t>VEGAN DESSERTS</t>
  </si>
  <si>
    <t>106MNT</t>
  </si>
  <si>
    <t>Lemon Drizzle Cake (Vegan)</t>
  </si>
  <si>
    <t>VEGAN</t>
  </si>
  <si>
    <t>520AMNT</t>
  </si>
  <si>
    <t>Zesty Citrus Sponge Slice (Vegan)</t>
  </si>
  <si>
    <t>020BMNT</t>
  </si>
  <si>
    <t>020AMNT</t>
  </si>
  <si>
    <t>Chocolate &amp; Raspberry Ganache Slice (Vegan)</t>
  </si>
  <si>
    <t>520MNT</t>
  </si>
  <si>
    <t>OTHERS</t>
  </si>
  <si>
    <t>518MNT</t>
  </si>
  <si>
    <t>644MNT</t>
  </si>
  <si>
    <t>Sherry &amp; Berry Trifle</t>
  </si>
  <si>
    <t>805MNT</t>
  </si>
  <si>
    <t>Ramakin Deposit</t>
  </si>
  <si>
    <t>DELUXE TEA PASTRIES</t>
  </si>
  <si>
    <t>Passion Fruit &amp; Citrus Cheesecake</t>
  </si>
  <si>
    <t>White Choclate Tart</t>
  </si>
  <si>
    <t>17AMNT</t>
  </si>
  <si>
    <t>Red Berry  Cheesecake</t>
  </si>
  <si>
    <t>3011MNT</t>
  </si>
  <si>
    <t>Dark Chocolate &amp; Raspberry Tart</t>
  </si>
  <si>
    <t>Lemon &amp; Raspberry Tart</t>
  </si>
  <si>
    <t xml:space="preserve">Passion Fruit &amp; Mango Delice </t>
  </si>
  <si>
    <t xml:space="preserve">Chocolate &amp; Orange Ganache </t>
  </si>
  <si>
    <t>16AMNT</t>
  </si>
  <si>
    <t>French Apple Tart</t>
  </si>
  <si>
    <t>Butterscotch &amp; Chocolate Cheesecake</t>
  </si>
  <si>
    <t>Coffee Opera</t>
  </si>
  <si>
    <t>23AMNT</t>
  </si>
  <si>
    <t>Chocolate &amp; Coffee Ganache Slice</t>
  </si>
  <si>
    <t>Lemon &amp; Passion Fruit Tart</t>
  </si>
  <si>
    <t>Blueberry Shortbread</t>
  </si>
  <si>
    <t>Chocolate Mandarin &amp; Coconut Tart</t>
  </si>
  <si>
    <t>Chocolate Mini Mousse</t>
  </si>
  <si>
    <t>CLASSIC TEA PASTRIES</t>
  </si>
  <si>
    <t>Fresh Strawberry Tart</t>
  </si>
  <si>
    <t>3009MNT</t>
  </si>
  <si>
    <t>Mini Victoria Round</t>
  </si>
  <si>
    <t>3003MNT</t>
  </si>
  <si>
    <t xml:space="preserve">Carrot Cake </t>
  </si>
  <si>
    <t>SCONES, ECLAIRS &amp; CUP CAKES</t>
  </si>
  <si>
    <t>726MNT</t>
  </si>
  <si>
    <t>2” Plain Scone</t>
  </si>
  <si>
    <t>SCONES</t>
  </si>
  <si>
    <t>2"</t>
  </si>
  <si>
    <t>727MNT</t>
  </si>
  <si>
    <t>2” Fruit Scone</t>
  </si>
  <si>
    <t>728MNT</t>
  </si>
  <si>
    <t>3” Plain Scone</t>
  </si>
  <si>
    <t>3"</t>
  </si>
  <si>
    <t>729MNT</t>
  </si>
  <si>
    <t>3” Fruit Scone</t>
  </si>
  <si>
    <t>723MNT</t>
  </si>
  <si>
    <t>2” Mini Chocolate Éclair</t>
  </si>
  <si>
    <t>ÉCLAIR</t>
  </si>
  <si>
    <t>724MNT</t>
  </si>
  <si>
    <t>2" Mini White Chocolate &amp; Raspberry Éclair</t>
  </si>
  <si>
    <t>725MNT</t>
  </si>
  <si>
    <t>2" Mini Coffee Éclair</t>
  </si>
  <si>
    <t>722A1MNT</t>
  </si>
  <si>
    <t>Mini Profriteroles - Just Fill</t>
  </si>
  <si>
    <t>Prof</t>
  </si>
  <si>
    <t>722MNT</t>
  </si>
  <si>
    <t>Mini Profriteroles - Fill &amp; Dip</t>
  </si>
  <si>
    <t>107MNT</t>
  </si>
  <si>
    <t>Cup Cakes</t>
  </si>
  <si>
    <t>SAVOURY VEGETARIAN TARTS</t>
  </si>
  <si>
    <t>918MNT</t>
  </si>
  <si>
    <t>Asparagus, Pea Goats Cheese &amp; Mint Tart</t>
  </si>
  <si>
    <t>907MNT</t>
  </si>
  <si>
    <t>911MNT</t>
  </si>
  <si>
    <t>Spinach, Pepper &amp; Goats Cheese Tart</t>
  </si>
  <si>
    <t>901MNT</t>
  </si>
  <si>
    <t>912MNT</t>
  </si>
  <si>
    <t>Goats Cheese, Asparagus &amp; Mushroom Tart</t>
  </si>
  <si>
    <t>902MNT</t>
  </si>
  <si>
    <t>913MNT</t>
  </si>
  <si>
    <t>Red Onion, Mushroom &amp; Mascarpone Tart</t>
  </si>
  <si>
    <t>903MNT</t>
  </si>
  <si>
    <t>914MNT</t>
  </si>
  <si>
    <t>Vine Tomato, Cheddar &amp; Fresh Basil Tart</t>
  </si>
  <si>
    <t>904MNT</t>
  </si>
  <si>
    <t>915MNT</t>
  </si>
  <si>
    <t>Broccoli &amp; Stilton Tart</t>
  </si>
  <si>
    <t>905MNT</t>
  </si>
  <si>
    <t>9111MNT</t>
  </si>
  <si>
    <t>Feta, Red Pepper &amp; Mint Tart</t>
  </si>
  <si>
    <t>9101MNT</t>
  </si>
  <si>
    <t>1001MNT</t>
  </si>
  <si>
    <t>2” Assorted Vegetable Cocktail Quiche</t>
  </si>
  <si>
    <t>912AMNT</t>
  </si>
  <si>
    <t>Coronation Quiche</t>
  </si>
  <si>
    <t>902AMNT</t>
  </si>
  <si>
    <t>CELEBRATION CAKES</t>
  </si>
  <si>
    <t>1400MNT</t>
  </si>
  <si>
    <t>6 INCH</t>
  </si>
  <si>
    <t>1401MNT</t>
  </si>
  <si>
    <t>1402MNT</t>
  </si>
  <si>
    <t>8 INCH</t>
  </si>
  <si>
    <t>1403MNT</t>
  </si>
  <si>
    <t>1404MNT</t>
  </si>
  <si>
    <t>10 INCH</t>
  </si>
  <si>
    <t>1405MNT</t>
  </si>
  <si>
    <t>1406MNT</t>
  </si>
  <si>
    <t>12 INCH</t>
  </si>
  <si>
    <t>1407MNT</t>
  </si>
  <si>
    <t>1408MNT</t>
  </si>
  <si>
    <t>14 INCH</t>
  </si>
  <si>
    <t>1409MNT</t>
  </si>
  <si>
    <t>1410MNT</t>
  </si>
  <si>
    <t>16 INCH</t>
  </si>
  <si>
    <t>1411MNT</t>
  </si>
  <si>
    <t>1412MNT</t>
  </si>
  <si>
    <t>18 INCH</t>
  </si>
  <si>
    <t>1413MNT</t>
  </si>
  <si>
    <t>Suitable for Vegetarians</t>
  </si>
  <si>
    <t>Wheat (Including Spelt)</t>
  </si>
  <si>
    <t>Rye</t>
  </si>
  <si>
    <t>Barley</t>
  </si>
  <si>
    <t>Oats</t>
  </si>
  <si>
    <t>Crustaceans</t>
  </si>
  <si>
    <t>Eggs</t>
  </si>
  <si>
    <t>Fish</t>
  </si>
  <si>
    <t>Peanuts</t>
  </si>
  <si>
    <t>Soya</t>
  </si>
  <si>
    <t>Milk</t>
  </si>
  <si>
    <t>Almond</t>
  </si>
  <si>
    <t>Hazelnut</t>
  </si>
  <si>
    <t>Walnut</t>
  </si>
  <si>
    <t>Cashew</t>
  </si>
  <si>
    <t>Pecan nut</t>
  </si>
  <si>
    <t>Brazil nut</t>
  </si>
  <si>
    <t>Pistachio nut</t>
  </si>
  <si>
    <t>Macademia/Queensland nut</t>
  </si>
  <si>
    <t>Celery</t>
  </si>
  <si>
    <t>Mustard</t>
  </si>
  <si>
    <t>Sesame Seeds</t>
  </si>
  <si>
    <t>Sulphur Dioxide &amp; Sulphites</t>
  </si>
  <si>
    <t>Lupin</t>
  </si>
  <si>
    <t>Molluscs</t>
  </si>
  <si>
    <t>INGREDIENTS</t>
  </si>
  <si>
    <t>Yes</t>
  </si>
  <si>
    <t>Sugar (100% White Sugar), **WHEAT** flour (with calcium, iron, niacin, thiamin), Apple (12.24%), Margarine (Vegetable oil, salt, emulsifier E471, Colouring E100), Blackberries (10%), Butter (**Milk**), Whole **Egg** (100% Pasteurised Free Range), Ground Cinnamon (Cassia).</t>
  </si>
  <si>
    <t>**WHEAT** flour (with calcium, iron, niacin, thiamin), Margarine (Vegetable oil, salt, emulsifier E471, Colouring E100), Sugar (100% White Sugar), Whipping Cream (100% Fresh Pasteurised **Milk**, butterfat 38%), Dark Chocolate (Cocoa Mass, Sugar, Cocoa Butter, **Soya**, Natural Vanilla Flavouring) (10%), **Milk** Chocolate (Sugar, **Milk**, Cocoa Butter, Cocoa Mass, **Soya**, Natural Vanilla Flavouring) (6%), Whole **Egg** (100% Pasteurised Free Range), Desiccated coconut (2%), Orange Compound (Water, Xanthan Gum, Citric Acid).</t>
  </si>
  <si>
    <t>**WHEAT** flour (with calcium, iron, niacin, thiamin), Margarine (Vegetable oil, salt, emulsifier E471, Colouring E100), Sugar (100% White Sugar), Ground **Almond**, Whole **Egg** (100% Pasteurised Free Range), Raspberry Jam (Raspberry Puree, Glucose Syrup, Sugar, Gelling Agent (Pectin), (39% fruit per 100g), , Flaked **Almond**, Apricot Glaze (water, Glucose Syrup, Sugar, Natural Lime Flavour, Pectin).</t>
  </si>
  <si>
    <t>**WHEAT** flour (with calcium, iron, niacin, thiamin), Figs (15.83%), Margarine (Vegetable oil, salt, emulsifier E471, Colouring E100), Castor Sugar (100% White Sugar), Plum Halves (9.9%), Honey (9.9%), Whole **Egg** (100% Pasteurised Free Range), Ground **Almond** (6.09%), Flaked **Almond** (4.95%), Apricot glaze (Water, Glucose fructose syrup, sugar, natural lime flavour, pectin E440).</t>
  </si>
  <si>
    <t>**WHEAT** flour (with calcium, iron, niacin, thiamin), Figs (15.83%), Butter (**Milk**), Castor Sugar (100% White Sugar), Plum Halves (9.9%), Honey (9.9%), Whole **Egg** (100% Pasteurised Free Range), Ground **Almond** (6.09%), Flaked **Almond** (4.95%), Apricot glaze (Water, Glucose fructose syrup, sugar, natural lime flavour, pectin E440).</t>
  </si>
  <si>
    <t>**WHEAT** flour (with calcium, iron, niacin, thiamin), Margarine (Vegetable oil, salt, emulsifier E471, Colouring E100), Sugar (100% White Sugar), Whole **Egg** (100% Pasteurised Free Range), Ground **Almond**, Honey, Apricot Halves, Flaked **Almond**, Apricot glaze (Water, Glucose fructose syrup, sugar, natural lime flavour, pectin E440), Ground Cinnamon (Cassia).</t>
  </si>
  <si>
    <t>**WHEAT** flour (with calcium, iron, niacin, thiamin), Butter (**Milk**) Sugar (100% White Sugar), Whole **Egg** (100% Pasteurised Free Range), Ground **Almond**, Honey, Apricot Halves, Flaked **Almond**, Apricot glaze (Water, Glucose fructose syrup, sugar, natural lime flavour, pectin E440), Ground Cinnamon (Cassia).</t>
  </si>
  <si>
    <t>**WHEAT** flour (with calcium, iron, niacin, thiamin), Margarine (Vegetable oil, salt, emulsifier E471, Colouring E100), Sugar (100% White Sugar), Pear Halves (17%), Whole **Egg** (100% Pasteurised Free Range), Ground **Almond** (3%), Apricot glaze (Water, Glucose fructose syrup, sugar, natural lime flavour, pectin E440).</t>
  </si>
  <si>
    <t>**WHEAT** flour (with calcium, iron, niacin, thiamin), Butter (**Milk**) Sugar (100% White Sugar), Pear Halves (17%), Whole **Egg** (100% Pasteurised Free Range), Ground **Almond** (3%), Apricot glaze (Water, Glucose fructose syrup, sugar, natural lime flavour, pectin E440).</t>
  </si>
  <si>
    <t>**WHEAT** flour (with calcium, iron, niacin, thiamin), Margarine (Vegetable oil, salt, emulsifier E471, Colouring E100), Sugar (100% White Sugar), Cherries (14%), Whole **Egg** (100% Pasteurised Free Range), Apricot glaze (Water, Glucose fructose syrup, sugar, natural lime flavour, pectin E440, preservative E202), Ground **Almond**.</t>
  </si>
  <si>
    <t>**WHEAT** flour (with calcium, iron, niacin, thiamin), Butter (**Milk**) Sugar (100% White Sugar), Cherries (14%), Whole **Egg** (100% Pasteurised Free Range), Apricot glaze (Water, Glucose fructose syrup, sugar, natural lime flavour, pectin E440, preservative E202), Ground **Almond**.</t>
  </si>
  <si>
    <t>No</t>
  </si>
  <si>
    <t>Whipping Cream (100% Fresh Pasteurised **Milk**, butterfat 38%), Castor Sugar (100% White Sugar), Gelatine (Bronze Leaf, Vanilla Bean Paste (6%).</t>
  </si>
  <si>
    <t>Whipping Cream (100% Fresh Pasteurised **Milk**, butterfat 38%), Castor Sugar (100% White Sugar), Whole **Egg**, **Egg** Yolk (100% Pasteurised Free Range), Vanilla Bean Paste.</t>
  </si>
  <si>
    <t>Whipping Cream (100% Fresh Pasteurised **Milk**, butterfat 38%), Frozen Raspberries (14%), Castor Sugar (100% White Sugar), Whole **Egg** (100% Pasteurised Free Range), **Egg** Yolk (100% Pasteurised Free Range).</t>
  </si>
  <si>
    <t>Whipping Cream (100% Fresh Pasteurised **Milk**, butterfat 38%), Castor Sugar (100% White Sugar), Whole **Egg** (100% Pasteurised Free Range), **Egg** Yolk (100% Pasteurised Free Range), Coffee Extract (32% coffee, water, sugar) (4%).</t>
  </si>
  <si>
    <t>N/A</t>
  </si>
  <si>
    <t>Whipping Cream (100% fresh pasteurised **milk**, butterfat 38%), Choux Pastry (**Wheat** Flour (with Calcium, Iron, Niacin, Thiamin), Vegetable Oil (Rapeseed), Whole **Egg**, Cornflour, Modified Starch, Skimmed **Milk** Powder), Dark Chocolate (Cocoa Mass, Sugar, Cocoa Butter, **Soya**, Natural Vanilla Flavouring (21.39%), Castor Sugar (100% white sugar).</t>
  </si>
  <si>
    <t>Whipping Cream (100% fresh pasteurised **milk**, butterfat 38%), Choux Pastry (**Wheat** Flour (with Calcium, Iron, Niacin, Thiamin), Vegetable Oil (Rapeseed), Whole **Egg**, Cornflour, Modified Starch, Skimmed **Milk** Powder), White Chocolate (sugar, **milk**, Cocoa butter, **soya**, Natural vanilla flavouring) (21.39%), Raspberry Puree (85% raspberries, 15% sugar), Castor Sugar (100% white sugar).</t>
  </si>
  <si>
    <t>Whipping Cream (100% fresh pasteurised **milk**, butterfat 38%), Choux Pastry (**Wheat** Flour (with Calcium, Iron, Niacin, Thiamin), Vegetable Oil (Rapeseed), Whole **Egg**, Cornflour, Modified Starch, Skimmed **Milk** Powder), **Milk** Chocolate (Sugar, **Milk**, Cocoa Butter, Cocoa Mass, **Soya**, Natural Vanilla Flavouring), (21.39%), Castor Sugar (100% white sugar), Coffee Extract (32% coffee, water, sugar).</t>
  </si>
  <si>
    <t>Whipping Cream (100% fresh pasteurised **milk**, butterfat 38%), Choux Pastry (**Wheat** Flour (with Calcium, Iron, Niacin, Thiamin), Vegetable Oil (Rapeseed), Whole **Egg**, Cornflour, Modified Starch, Skimmed Milk Powder),Castor Sugar (100% white sugar).</t>
  </si>
  <si>
    <t>Whipping Cream (100% fresh pasteurised **milk**, butterfat 38%), Choux Pastry (**Wheat** Flour (with Calcium, Iron, Niacin, Thiamin), Vegetable Oil (Rapeseed), Whole **Egg**, Cornflour, Modified Starch, Skimmed **Milk** Powder), Dark Chocolate (Cocoa Mass, Sugar, Cocoa Butter, **Soya**, Natural Vanilla Flavouring) (21.39%), Castor Sugar (100% white sugar).</t>
  </si>
  <si>
    <t>See "Spinach, Pepper &amp; Goats Cheese Tart", "Vine Tomato, Cheddar &amp; Fresh Basil Tart", "Broccoli &amp; Stilton Tart", "Red Onion, Mushroom &amp; Mascarpone Tart" and "Feta &amp; Red Pepper &amp; Mint Tart"</t>
  </si>
  <si>
    <t>MONTMARTRE PATISSERIE PRODUCT ALLERGENS</t>
  </si>
  <si>
    <t>Whipping Cream (100% Fresh Pasteurised **Milk**, butterfat 38%), Sugar (100% White Sugar), Dark Chocolate (Cocoa Mass, Sugar, Cocoa Butter, **Soya**, Natural Vanilla Flavouring), **Milk** Chocolate (Sugar, **Milk**, Cocoa Butter, Cocoa Mass, **Soya**, Natural Vanilla Flavouring), Gelatine (Bronze Leaf), Chocolate Sponge Sheet (**WHEAT** Flour (**Wheat** Flour, Calcium Carbonate, Iron, Niacin, Thiamin), Sugar, Whole **Eggs**, Water, **Egg** whites, Syrup of Glucose Powder, Inverted Sugar, Cacao Powder, Sorbitol (Gluten), Baking Powder E450-E500 (carrier: **wheat** starch), pea flour, roasted **barley** flour, emulsifier E471 (sorbitol, water, mono and di-glycerides of fatty acids, orange natural aroma), preservative E282, potato starch, salt, lactic proteins). Chocolate Powder (Cocoa Mass, Milk, sugar **Soya**, natural vanilla flavouring). White Chocolate (Sugar, **Milk**, Cocoa butter, **Soya**, Natural vanilla flavouring) (16%).</t>
  </si>
  <si>
    <t>Whipping Cream (100% Fresh Pasteurised **Milk**, butterfat 38%), Dark Chocolate (Cocoa Mass, Sugar, Cocoa Butter, **Soya**, Natural Vanilla Flavouring) (21.46%), Margarine (Vegetable oil, salt, emulsifier E471, Colouring E100), Castor Sugar (100% white sugar), **Milk** Chocolate (Sugar, **Milk**, Cocoa Butter, Cocoa Mass, **Soya**, Natural Vanilla Flavouring) (10.73%), Chocolate Sponge Sheet (**WHEAT** Flour( Calcium Carbonate, Iron, Niacin, Thiamin), Sugar, Whole **Eggs**, Glucose syrup, Inverted Sugar, Cacao Powder, Sorbitol (Gluten), Baking Powder E450-E500,**barley** flour, emulsifier E471 (sorbitol, water, mono and di-glycerides of fatty acids), preservative E282, potato starch, salt), Vanilla Sponge Sheet (**WHEAT** Flour ( Calcium Carbonate, Iron, Niacin, Thiamin), Sugar, Whole **Eggs**, Glucose Syrup, Inverted Sugar, Sorbitol (Gluten), Baking Powder E450-E500, **barley** flour), emulsifier E471 (sorbitol, water, mono and di-glycerides of fatty acids), preservative E282, potato starch, salt), Coffee Extract (32% coffee, water, sugar) (2.68%), Chocolate Powder (cocoa mass, **milk**, sugar, **soya**, natural vanilla flavouring), Mokka Bean (Sugar, Cocoa butter, Coffee (1%), Emulsifier (Sunflower Lecithin), Vanilla Flavouring, Glazing agent, Dried **Egg** White.</t>
  </si>
  <si>
    <t>Whipping Cream (100% Fresh Pasteurised **Milk**, butterfat 38%), Dark Chocolate (Cocoa Mass, Sugar, Cocoa Butter, **Soya**, Natural Vanilla Flavouring), **Milk** Chocolate (Sugar, **Milk**, Cocoa Butter, Cocoa Mass, **Soya**, Natural Vanilla Flavouring), Sugar (100% White Sugar), Cherries. Chocolate Powder (Cocoa Mass, Milk, sugar **Soya**, natural vanilla flavouring), Chocolate Sponge Sheet (**WHEAT** Flour( Calcium Carbonate, Iron, Niacin, Thiamin), Sugar, Whole **Eggs**, Glucose syrup, Inverted Sugar, Cacao Powder, Sorbitol (Gluten), Baking Powder E450-E500,**barley** flour, emulsifier E471 (sorbitol, water, mono and di-glycerides of fatty acids), preservative E282, potato starch, salt), Sugar Snow (Sugar, **wheat** starch, vegetable fat).</t>
  </si>
  <si>
    <t>Granny Smith Apple (69.8%), **WHEAT** flour (with calcium, iron, niacin, thiamin), Castor Sugar (100% White Sugar), Margarine (Vegetable oil, salt, emulsifier E471, Colouring E100), Apricot glaze (Water, Glucose fructose syrup, sugar, citric acid E330, salt E332, natural lime flavour, pectin E440), Modified starch (**Maize**), Whole **Egg** (100% Pasteurised Free Range), Ground Cinnamon (Cassia), modified starch (**Maize**).</t>
  </si>
  <si>
    <t>Granny Smith Apple (69.8%), **WHEAT** flour (with calcium, iron, niacin, thiamin), Castor Sugar (100% White Sugar),Butter (**Milk**)  , Apricot glaze (Water, Glucose fructose syrup, sugar, citric acid E330, salt E332, natural lime flavour, pectin E440), Modified starch (**Maize**), Whole **Egg** (100% Pasteurised Free Range), Ground Cinnamon (Cassia), modified starch (**Maize**).</t>
  </si>
  <si>
    <t xml:space="preserve">Granny Smith Apple (45.8%), **WHEAT** flour (with calcium, iron, niacin, thiamin), Castor Sugar (100% White Sugar), Margarine (Vegetable oil, salt, emulsifier E471, Colouring E100),  Modified starch (**Maize**), Whole **Egg** (100% Pasteurised Free Range), Ground Cinnamon (Cassia) 2%.  </t>
  </si>
  <si>
    <t xml:space="preserve">Granny Smith Apple (45.8%), **WHEAT** flour (with calcium, iron, niacin, thiamin), Castor Sugar (100% White Sugar), Butter (**Milk**),,  Modified starch (**Maize**), Whole **Egg** (100% Pasteurised Free Range), Ground Cinnamon (Cassia) 2%.  </t>
  </si>
  <si>
    <t xml:space="preserve">Apples (40.78%),  **WHEAT** flour (with calcium, iron, niacin, thiamin), Castor Sugar (100% White Sugar), Margarine (Vegetable oil, salt, emulsifier E471, Colouring E100), Apricot glaze (Water, Glucose fructose syrup, sugar, citric acid E330, salt E332, natural lime flavour, pectin E440), Modified starch (**Maize**), Whole **Egg** (100% Pasteurised Free Range), Ground Cinnamon (Cassia). </t>
  </si>
  <si>
    <t>Granny Smith Apple (45.8%), **WHEAT** flour (with calcium, iron, niacin, thiamin), Castor Sugar (100% White Sugar), Butter (**Milk**), Modified starch (**Maize**), Whole **Egg** (100% Pasteurised Free Range), Ground Cinnamon (Cassia) 2%.</t>
  </si>
  <si>
    <t xml:space="preserve">Granny Smith Apple (45.8%), Rhubarb(11%)**WHEAT** flour (with calcium, iron, niacin, thiamin), Castor Sugar (100% White Sugar), Butter (**Milk**), Modified starch (**Maize**), Whole **Egg** (100% Pasteurised Free Range). </t>
  </si>
  <si>
    <t>Sugar (100% White Sugar), **WHEAT** flour (with calcium, iron, niacin, thiamin), Apple (12.24%),Butter (**Milk**) , Blackberry, Butter (**Milk**), Whole **Egg** (100% Pasteurised Free Range), Ground Cinnamon (Cassia).</t>
  </si>
  <si>
    <t xml:space="preserve">**WHEAT** flour (with calcium, iron, niacin, thiamin), Sugar (100% White Sugar), Margarine (Vegetable oil, salt, emulsifier E471, Colouring E100), Lemon Puree (85% Lemon 15% Sugar) (14%), Whole **Egg** (100% Pasteurised Free Range), Butter (**Milk**),  Apricot glaze (Water, Glucose fructose syrup, sugar, natural lime flavour, pectin E440, Butter (**Milk**). White Chocolate (Sugar, **Milk**, Cocoa butter, **Soya**, Natural vanilla flavouring) Whipping Cream (100% Fresh Pasteurised **Milk**, butterfat 38%) Sugar Snow (Sugar, **wheat** starch, vegetable fat). </t>
  </si>
  <si>
    <t>**WHEAT** flour (with calcium, iron, niacin, thiamin), Sugar (100% White Sugar), Lemon Puree (85% Lemon 15% Sugar) (14%), Whole **Egg** (100% Pasteurised Free Range), Butter (**Milk**),  Apricot glaze (Water, Glucose fructose syrup, sugar, natural lime flavour, pectin E440, Butter (**Milk**). White Chocolate (Sugar, **Milk**, Cocoa butter, **Soya**, Natural vanilla flavouring) Whipping Cream (100% Fresh Pasteurised **Milk**, butterfat 38%) Sugar Snow (Sugar, **wheat** starch, vegetable fat), redcurrant.</t>
  </si>
  <si>
    <t>Whole **Egg** (100% Pasteurised Free Range), Butter (**Milk**), Sugar (100% White Sugar), Lemon Puree (85% Lemon 15% Sugar) (14%), **WHEAT** flour (with calcium, iron, niacin, thiamin), Margarine (Vegetable oil, salt, emulsifier E471, Colouring E100, Butter (**Milk**), **Egg** white., water, Sugar Snow (Sugar, **wheat** starch, vegetable fat).</t>
  </si>
  <si>
    <t>Whole **Egg** (100% Pasteurised Free Range), Butter (**Milk**), Sugar (100% White Sugar), Lemon Puree (85% Lemon 15% Sugar) (14%), **WHEAT** flour (with calcium, iron, niacin, thiamin), Butter (**Milk**), **Egg** white., water, Sugar Snow (Sugar, **wheat** starch, vegetable fat).</t>
  </si>
  <si>
    <t>Sugar (100% White Sugar), Whole **Egg** (100% Pasteurised Free Range), Butter (**Milk**), Lemon Puree (85% Lemon 15% Sugar) (10%), Redcurrants, **WHEAT** flour (with calcium, iron, niacin, thiamin), Passionfruit Puree (85% Passionfruit 15% Sugar) (4%), Margarine (Vegetable oil, salt, emulsifier E471, Colouring E100, Butter (**Milk**)), Gelatine (Bronze Leaf), Whipping Cream (100% Fresh Pasteurised **Milk**, butterfat 38%). White Chocolate (Sugar, **Milk**, Cocoa Butter, **Soya**, Natural Vanilla Flavouring), water, Sugar Snow (Sugar, **wheat** starch, vegetable fat), redcurrant.</t>
  </si>
  <si>
    <t>Sugar (100% White Sugar), Whole **Egg** (100% Pasteurised Free Range), Butter (**Milk**), Lemon Puree (85% Lemon 15% Sugar) (10%), Redcurrants, **WHEAT** flour (with calcium, iron, niacin, thiamin), Passionfruit Puree (85% Passionfruit 15% Sugar) (4%), Gelatine (Bronze Leaf), Whipping Cream (100% Fresh Pasteurised **Milk**, butterfat 38%). White Chocolate (Sugar, **Milk**, Cocoa Butter, **Soya**, Natural Vanilla Flavouring), water, Sugar Snow (Sugar, **wheat** starch, vegetable fat), redcurrant.</t>
  </si>
  <si>
    <t>Whole **Egg** (100% Pasteurised Free Range), Butter (**Milk**), Sugar (100% White Sugar), Lemon Puree (85% Lemon 15% Sugar), **WHEAT** flour (with calcium, iron, niacin, thiamin), Margarine (Vegetable oil, salt, emulsifier E471, Colouring E100), Orange Compound (Water, Xanthan Gum, Citric Acid).White Chocolate (Sugar, **Milk**, Cocoa Butter, **Soya**, Natural Vanilla Flavouring). Sugar Snow (Sugar, **wheat** starch, vegetable fat). Whipping Cream (100% Fresh Pasteurised **Milk**, butterfat 38%) Orange chocolate (sugar, cocoa butter(29%), Whole**milk**powder, (**soya**), natural orange flavour, natural vanilla flavour.</t>
  </si>
  <si>
    <t>Whole **Egg** (100% Pasteurised Free Range), Butter (**Milk**), Sugar (100% White Sugar), Lemon Puree (85% Lemon 15% Sugar), **WHEAT** flour (with calcium, iron, niacin, thiamin), Orange Compound (Water, Xanthan Gum, Citric Acid).White Chocolate (Sugar, **Milk**, Cocoa Butter, **Soya**, Natural Vanilla Flavouring). Sugar Snow (Sugar, **wheat** starch, vegetable fat), whipping cream (100% Fresh Pasteurised **Milk**, butterfat 38%), orange chocolate (sugar, cocoa butter (29%), whole **milk** powder, (**soya**), natural orange flavour, natural vanilla flavour.</t>
  </si>
  <si>
    <t>**WHEAT** flour (with calcium, iron, niacin, thiamin), Margarine (Vegetable oil, salt, emulsifier E471, Colouring E100), Sugar (100% White Sugar), Whole**milk**, Vanilla, Salt, Apricot glaze (Water, Glucose fructose syrup, sugar, citric acid E330, salt E332, natural lime flavour, pectin E440), Whole **Egg** (100% Pasteurised Free Range), Blueberry, Black Gape, Physalis, Whipping Cream (100% Fresh Pasteurised **Milk**, butterfat 38%), Strawberry, Kiwi, Pineapple, Melon. water, White Chocolate (Sugar, **Milk**, Cocoa Butter, **Soya**, Natural Vanilla Flavouring), Sugar Snow (Sugar, **wheat** starch, vegetable fat).</t>
  </si>
  <si>
    <t>**WHEAT** flour (with calcium, iron, niacin, thiamin), Sugar (100% White Sugar), Whole**milk**, Vanilla, Salt, Apricot glaze (Water, Glucose fructose syrup, sugar, citric acid E330, salt E332, natural lime flavour, pectin E440), Whole **Egg** (100% Pasteurised Free Range), Blueberry, Black Gape, Physalis, Whipping Cream (100% Fresh Pasteurised **Milk**, butterfat 38%), Strawberry, Kiwi, Pineapple, Melon, redcurrant . water, White Chocolate (Sugar, **Milk**, Cocoa Butter, **Soya**, Natural Vanilla Flavouring), Sugar Snow (Sugar, **wheat** starch, vegetable fat).</t>
  </si>
  <si>
    <t xml:space="preserve">**WHEAT** flour (with calcium, iron, niacin, thiamin), Dark Chocolate (Cocoa Mass, Sugar, Cocoa Butter, **Soya**, Natural Vanilla Flavouring), Whipping Cream (100% Fresh Pasteurised **Milk**, butterfat 38%), Sugar (100% White Sugar), Margarine (Vegetable oil, salt, emulsifier E471, Colouring E100), Milk Chocolate (Sugar, **Milk**, Cocoa Butter, Cocoa Mass, **Soya**, Natural Vanilla Flavouring), Whole **Egg** (100% Pasteurised Free Range). Chocolate Powder (Cocoa Mass, Milk, sugar **Soya**, natural vanilla flavouring). </t>
  </si>
  <si>
    <t xml:space="preserve">**WHEAT** flour (with calcium, iron, niacin, thiamin), Dark Chocolate (Cocoa Mass, Sugar, Cocoa Butter, **Soya**, Natural Vanilla Flavouring), Whipping Cream (100% Fresh Pasteurised **Milk**, butterfat 38%), Sugar (100% White Sugar),  Butter (**Milk**), Milk Chocolate (Sugar, **Milk**, Cocoa Butter, Cocoa Mass, **Soya**, Natural Vanilla Flavouring), Whole **Egg** (100% Pasteurised Free Range). Chocolate Powder (Cocoa Mass, Milk, sugar **Soya**, natural vanilla flavouring). </t>
  </si>
  <si>
    <t>**WHEAT** flour (with calcium, iron, niacin, thiamin), Margarine (Vegetable oil, salt, emulsifier E471, Colouring E100), White Chocolate (Sugar, **Milk**, Cocoa Butter, **Soya**, Natural Vanilla Flavouring)(40.43%), Sugar (100% White Sugar), Whipping Cream (100% Fresh Pasteurised **Milk**, butterfat 38%), Raspberry (21.28%), Whole **Egg** (100% Pasteurised Free Range). Sugar Snow (Sugar, **wheat** starch, vegetable fat).</t>
  </si>
  <si>
    <t>**WHEAT** flour (with calcium, iron, niacin, thiamin), Butter (**Milk**)White Chocolate (Sugar, **Milk**, Cocoa Butter, **Soya**, Natural Vanilla Flavouring)(40.43%), Sugar (100% White Sugar), Whipping Cream (100% Fresh Pasteurised **Milk**, butterfat 38%), Raspberry (21.28%), Whole **Egg** (100% Pasteurised Free Range)Sugar Snow (Sugar, **wheat** starch, vegetable fat).</t>
  </si>
  <si>
    <t xml:space="preserve">**WHEAT** flour (with calcium, iron, niacin, thiamin), Margarine (Vegetable oil, salt, emulsifier E471, Colouring E100), Sugar (100% White Sugar), Whipping Cream (100% Fresh Pasteurised **Milk**, butterfat 38%), Dark Chocolate (Cocoa Mass, Sugar, Cocoa Butter, **Soya**, Natural Vanilla Flavouring) (10%), **Milk** Chocolate (Sugar, **Milk**, Cocoa Butter, Cocoa Mass, **Soya**, Natural Vanilla Flavouring) (6%), Whole **Egg** (100% Pasteurised Free Range), Desiccated coconut (2%), Orange Compound (Water, Xanthan Gum, Citric Acid). Chocolate Powder (Cocoa Mass, Milk, sugar **Soya**, natural vanilla flavouring). </t>
  </si>
  <si>
    <t xml:space="preserve">Whipping Cream (100% Fresh Pasteurised **Milk**, butterfat 38%), Dark Chocolate (Cocoa Mass, Sugar, Cocoa Butter, **Soya**, Natural Vanilla Flavouring) (21%), **Milk** Chocolate (Sugar, **Milk**, Cocoa Butter, Cocoa Mass, **Soya**, Natural Vanilla Flavouring) (20%), **WHEAT** flour (with calcium, iron, niacin, thiamin), Margarine (Vegetable oil, salt, emulsifier E471, Colouring E100), Caramel (Sugar, Glucose Syrup, Vegetable Oil, Water, Caramelised Sugar Syrup, **Soya**, Stabiliser: Agar E406) (5%), Whole **Egg** (100% Pasteurised Free Range), Castor Sugar (100% White Sugar), **Hazelnut** Paste (3%). Chocolate Powder (Cocoa Mass, Milk, sugar **Soya**, natural vanilla flavouring). </t>
  </si>
  <si>
    <t>Whipping Cream (100% Fresh Pasteurised **Milk**, butterfat 38%), Dark Chocolate (Cocoa Mass, Sugar, Cocoa Butter, **Soya**, Natural Vanilla Flavouring) (21%), **Milk** Chocolate (Sugar, **Milk**, Cocoa Butter, Cocoa Mass, **Soya**, Natural Vanilla Flavouring) (20%), **WHEAT** flour (with calcium, iron, niacin, thiamin), Margarine (Vegetable oil, salt, emulsifier E471, Colouring E100), Caramel (Sugar, Glucose Syrup, Vegetable Oil, Water, Caramelised Sugar Syrup, **Soya**, Stabiliser: Agar E406) (5%), Whole **Egg** (100% Pasteurised Free Range), Castor Sugar (100% White Sugar), **Hazelnut** Paste (3%). Chocolate Powder (Cocoa Mass, Milk, sugar **Soya**, natural vanilla flavouring), butter (**Milk**).</t>
  </si>
  <si>
    <t xml:space="preserve">**WHEAT** flour (with calcium, iron, niacin, thiamin), Margarine (Vegetable oil, salt, emulsifier E471, Colouring E100), Sugar (100% White Sugar), Dark Chocolate (Cocoa Mass, Sugar, Cocoa Butter, **Soya**, Natural Vanilla Flavouring) (13%), Whipping Cream (100% Fresh Pasteurised **Milk**, butterfat 38%), Caramel (Sugar, Glucose Syrup, Vegetable Oil, Water, Caramelised Sugar Syrup) (8%), **Milk** Chocolate (Sugar, **Milk**, Cocoa Butter, Cocoa Mass, **Soya**, Natural Vanilla Flavouring) (5%), Whole **Egg** (100% Pasteurised Free Range), Salt (1%) Chocolate Powder (Cocoa Mass, Milk, sugar **Soya**, natural vanilla flavouring). </t>
  </si>
  <si>
    <t xml:space="preserve">**WHEAT** flour (with calcium, iron, niacin, thiamin), Butter (**Milk**) Sugar (100% White Sugar), Dark Chocolate (Cocoa Mass, Sugar, Cocoa Butter, **Soya**, Natural Vanilla Flavouring) (13%), Whipping Cream (100% Fresh Pasteurised **Milk**, butterfat 38%), Caramel (Sugar, Glucose Syrup, Vegetable Oil, Water, Caramelised Sugar Syrup) (8%), **Milk** Chocolate (Sugar, **Milk**, Cocoa Butter, Cocoa Mass, **Soya**, Natural Vanilla Flavouring) (5%), Whole **Egg** (100% Pasteurised Free Range), Salt (1%) Chocolate Powder (Cocoa Mass, Milk, sugar **Soya**, natural vanilla flavouring). </t>
  </si>
  <si>
    <t xml:space="preserve">**WHEAT** flour (with calcium, iron, niacin, thiamin), Margarine (Vegetable oil, salt, emulsifier E471, Colouring E100). Sugar (100% White Sugar), Whipping Cream (100% Fresh Pasteurised **Milk**, butterfat 38%), Caramel (Sugar, Glucose Syrup, Vegetable Oil, Water, Caramelised Sugar Syrup, Emulsifiers: Mono-and diglycerides of fatty acids E471, **Soya** Lecithin, Salt, Stabiliser: Agar E406, Preservative: Potassium Sorbate E202), Dark Chocolate (Cocoa Mass, Sugar, Cocoa Butter, **Soya**, Natural Vanilla Flavouring), Whole **Egg** (100% Pasteurised Free Range), **Milk** Chocolate (Sugar, **Milk**, Cocoa Butter, Cocoa Mass, **Soya**, Natural Vanilla Flavouring). Chocolate Powder (Cocoa Mass, Milk, sugar **Soya**, natural vanilla flavouring). </t>
  </si>
  <si>
    <t xml:space="preserve">**WHEAT** flour (with calcium, iron, niacin, thiamin), Butter (**Milk**)Sugar (100% White Sugar), Whipping Cream (100% Fresh Pasteurised **Milk**, butterfat 38%), Caramel (Sugar, Glucose Syrup, Vegetable Oil, Water, Caramelised Sugar Syrup, Emulsifiers: Mono-and diglycerides of fatty acids E471, **Soya** Lecithin, Salt, Stabiliser: Agar E406, Preservative: Potassium Sorbate E202), Dark Chocolate (Cocoa Mass, Sugar, Cocoa Butter, **Soya**, Natural Vanilla Flavouring), Whole **Egg** (100% Pasteurised Free Range), **Milk** Chocolate (Sugar, **Milk**, Cocoa Butter, Cocoa Mass, **Soya**, Natural Vanilla Flavouring). Chocolate Powder (Cocoa Mass, Milk, sugar **Soya**, natural vanilla flavouring). </t>
  </si>
  <si>
    <t>**WHEAT** flour (with calcium, iron, niacin, thiamin), Sugar, Pear (20%), Rhubarb (12%) Butter (**Milk**), Margarine (Vegetable oil, salt, emulsifier E471, Colouring E100), Whole **Egg** (100% Pasteurised Free Range), Stem Ginger (ginger, sugar, water) (5%), Modified starch (**Maize**).</t>
  </si>
  <si>
    <t>**WHEAT** flour (with calcium, iron, niacin, thiamin), Sugar, Pear (20%), Rhubarb (12%) Butter (**Milk**), Whole **Egg** (100% Pasteurised Free Range), Stem Ginger (ginger, sugar, water) (5%), Modified starch (**Maize**).</t>
  </si>
  <si>
    <t>**WHEAT** flour (with calcium, iron, niacin, thiamin), Apple (30%), Blueberries(10%) Sugar (100% White Sugar), Margarine (Vegetable oil, salt, emulsifier E471, Colouring E100), Brown Sugar (100% sugar), Butter (**Milk**), Whole **Egg** (100% Pasteurised Free Range), Apricot glaze (Water, Glucose fructose syrup, sugar, natural lime flavour, pectin E440, Butter (**Milk**), Modified starch (**Maize**).</t>
  </si>
  <si>
    <t>**WHEAT** flour (with calcium, iron, niacin, thiamin), Apple (30%), Blueberries(10%) Sugar (100% White Sugar), Brown Sugar (100% sugar), Butter (**Milk**), Whole **Egg** (100% Pasteurised Free Range), Apricot glaze (Water, Glucose fructose syrup, sugar, natural lime flavour, pectin E440, Butter (**Milk**), Modified starch (**Maize**).</t>
  </si>
  <si>
    <t xml:space="preserve">Flour (**WHEAT** flour), Castor Sugar (100% White Sugar), Margarine (Vegetable Oil, salt, emulsifier E471, colouring E100), Whipping Cream (100% Fresh Pasteurised **Milk**), Caramel (Sugar, Glucose Syrup, Vegetable Oil, Water, Caramelised Sugar Syrup), Fresh Banana, Whole **Egg** (100% Pasteurised Free Range), Coffee Extract (32% coffee, water, sugar), White Chocolate (Sugar, **Milk**, Cocoa butter, **Soya**, Natural vanilla flavouring). Chocolate Powder (Cocoa Mass, Milk, sugar **Soya**, natural vanilla flavouring). </t>
  </si>
  <si>
    <t xml:space="preserve">Flour (**WHEAT** flour), Castor Sugar (100% White Sugar), Butter (**Milk**)Whipping Cream (100% Fresh Pasteurised **Milk**), Caramel (Sugar, Glucose Syrup, Vegetable Oil, Water, Caramelised Sugar Syrup), Fresh Banana, Whole **Egg** (100% Pasteurised Free Range), Coffee Extract (32% coffee, water, sugar), White Chocolate (Sugar, **Milk**, Cocoa butter, **Soya**, Natural vanilla flavouring). Chocolate Powder (Cocoa Mass, Milk, sugar **Soya**, natural vanilla flavouring). </t>
  </si>
  <si>
    <t>**WHEAT** flour (with calcium, iron, niacin, thiamin), Butter (**Milk**) Sugar (100% White Sugar), Whole **Egg** (100% Pasteurised Free Range), Raspberry Seedless Jam (Raspberry Puree, Glucose Syrup, Sugar, Gelling Agent (Pectin), (39% fruit per 100g), Ground **Almond**, Flaked **Almond**.  Apricot Glaze (water, Glucose Syrup, Sugar, Natural Lime Flavour, Pectin).</t>
  </si>
  <si>
    <t>**WHEAT** flour (with calcium, iron, niacin, thiamin), Margarine (Vegetable oil, salt, emulsifier E471, Colouring E100), Sugar (100% White Sugar), Whole **Egg** (100% Pasteurised Free Range), **Pecan** (8%), **Walnut** (8%), Blueberries (8%), Ground **Almond**. Apricot glaze (Water, Glucose fructose syrup, sugar, natural lime flavour, pectin E440).</t>
  </si>
  <si>
    <t xml:space="preserve">**WHEAT** flour (with calcium, iron, niacin, thiamin),Butter (**Milk**) , Sugar (100% White Sugar), Whole **Egg** (100% Pasteurised Free Range), **Pecan** (8%), **Walnut** (8%), Blueberries (8%), Ground **Almond**. Apricot glaze (Water, Glucose fructose syrup, sugar, natural lime flavour, pectin E440). </t>
  </si>
  <si>
    <t>**WHEAT** flour (with calcium, iron, niacin, thiamin), Margarine (Vegetable oil, salt, emulsifier E471, Colouring E100), Sugar (100% White Sugar), Whipping Cream (100% Fresh Pasteurised **Milk**, butterfat 38%), Dark Chocolate (Cocoa Mass, Sugar, Cocoa Butter, **Soya**, Natural Vanilla Flavouring), **Milk** Chocolate (Sugar, **Milk**, Cocoa Butter, Cocoa Mass, **Soya**, Natural Vanilla Flavouring), Sugar (100% White Sugar), Cherries. Chocolate Powder (Cocoa Mass, Milk, sugar **Soya**, natural vanilla flavouring), Chocolate Sponge Sheet (**WHEAT** Flour( Calcium Carbonate, Iron, Niacin, Thiamin), Sugar, Whole **Eggs**, Glucose syrup, Inverted Sugar, Cacao Powder, Sorbitol (Gluten), Baking Powder E450-E500,**barley** flour, emulsifier E471 (sorbitol, water, mono and di-glycerides of fatty acids), preservative E282, potato starch, salt), Sugar Snow (Sugar, **wheat** starch, vegetable fat), Golden Syrup (Inverted Refined Syrup),Whipping Cream (100% Fresh Pasteurised **Milk**, butterfat 38%), Dark Chocolate (Cocoa Mass, Sugar, Cocoa Butter, **Soya**, Natural Vanilla Flavouring), **Milk** Chocolate (Sugar, **Milk**, Cocoa Butter, Cocoa Mass, **Soya**, Natural Vanilla Flavouring), Sugar (100% White Sugar), Cherries. Chocolate Powder (Cocoa Mass, Milk, sugar **Soya**, natural vanilla flavouring), , Sugar Snow (Sugar, **wheat** starch, vegetable fat). flour), , Apricot glaze (Water, Glucose fructose syrup, sugar, natural lime flavour, pectin E440, Butter (**Milk**).</t>
  </si>
  <si>
    <t>**WHEAT** flour (with calcium, iron, niacin, thiamin), Sugar (100% White Sugar), Golden Syrup (Inverted Refined Syrup),Vanilla Sponge Sheet (**WHEAT** Flour (**Wheat** Flour, Calcium Carbonate, Iron, Niacin, Thiamin), Sugar, Whole **Eggs**,  Glucose Syrup, Inverted Sugar, Sorbitol (Gluten), Baking Powder E450-E500, roasted **barley** flour), Chocolate Sponge Sheet (**WHEAT** Flour, Calcium Carbonate, Iron, Niacin, Thiamin), Sugar, Whole **Eggs**, Water, **Egg** whites, Glucose Syrup, Cacao Powder, Sorbitol (Gluten), Baking Powder, pea flour,**barley** flour, emulsifier E471 (sorbitol, water, mono and di-glycerides of fatty acids, preservative E282, potato starch, salt,)Whole **Egg**), Apricot glaze (Water, Glucose fructose syrup, sugar, natural lime flavour, pectin E440, Butter (**Milk**).</t>
  </si>
  <si>
    <t xml:space="preserve">**WHEAT** flour (with calcium, iron, niacin, thiamin), Sugar (100% White Sugar), Margarine (Vegetable oil, salt, emulsifier E471, Colouring E100),  Golden Syrup (Inverted Refined Syrup),Vanilla Sponge Sheet (**WHEAT** Flour (**Wheat** Flour, Calcium Carbonate, Iron, Niacin, Thiamin), Sugar, Whole **Eggs**,  Glucose Syrup, Inverted Sugar, Sorbitol (Gluten), Baking Powder E450-E500, roasted **barley** flour), Chocolate Sponge Sheet (**WHEAT** Flour, Calcium Carbonate, Iron, Niacin, Thiamin), Sugar, Whole **Eggs**, Water, **Egg** whites, Glucose Syrup, Cacao Powder, Sorbitol (Gluten), Baking Powder, pea flour,**barley** flour, emulsifier E471 (sorbitol, water, mono and di-glycerides of fatty acids, preservative E282, potato starch, salt,)Whole **Egg**), Apricot glaze (Water, Glucose fructose syrup, sugar, natural lime flavour, pectin E440, Butter (**Milk**).Orange Compound (Water, Xanthan Gum, Citric Acid) (6%). </t>
  </si>
  <si>
    <t xml:space="preserve">**WHEAT** flour (with calcium, iron, niacin, thiamin), Sugar (100% White Sugar), Golden Syrup (Inverted Refined Syrup),Vanilla Sponge Sheet (**WHEAT** Flour (**Wheat** Flour, Calcium Carbonate, Iron, Niacin, Thiamin), Sugar, Whole **Eggs**,  Glucose Syrup, Inverted Sugar, Sorbitol (Gluten), Baking Powder E450-E500, roasted **barley** flour), Chocolate Sponge Sheet (**WHEAT** Flour, Calcium Carbonate, Iron, Niacin, Thiamin), Sugar, Whole **Eggs**, Water, **Egg** whites, Glucose Syrup, Cacao Powder, Sorbitol (Gluten), Baking Powder, pea flour,**barley** flour, emulsifier E471 (sorbitol, water, mono and di-glycerides of fatty acids, preservative E282, potato starch, salt,)Whole **Egg**), Apricot glaze (Water, Glucose fructose syrup, sugar, natural lime flavour, pectin E440, Butter (**Milk**).Orange Compound (Water, Xanthan Gum, Citric Acid) (6%). </t>
  </si>
  <si>
    <t>**WHEAT** flour (with calcium, iron, niacin, thiamin), Whipping Cream (100% Fresh Pasteurised **Milk**, butterfat 38%), Margarine (Vegetable oil, salt, emulsifier E471, Colouring E100), Sugar (100% White Sugar), Cherries (10%), Whole **Egg** (100% Pasteurised Free Range). Apricot glaze (Water, Glucose fructose syrup, sugar, natural lime flavour, pectin E440)</t>
  </si>
  <si>
    <t>**Wheat** Flour, Calcium Carbonate, Iron, Niacin, Thiamin), Whipping Cream (100% Fresh Pasteurised **Milk**, butterfat 38%), Strawberries (13%), Whole Pasteurised **Eggs** (100% Free Range), Sugar (100% White Sugar), Raspberry Jam (Raspberries, Glucose Syrup, Sugar, Gelling Agent (Pectin)) (9%), Dark Chocolate (Cocoa Mass, Sugar, Cocoa Butter, **Soya**, Natural Vanilla Flavouring), Sugar Snow (Sugar, **wheat** starch, vegetable fat).</t>
  </si>
  <si>
    <t xml:space="preserve">Dark Chocolate (Cocoa Mass, Sugar, Cocoa Butter, **Soya**, Natural Vanilla Flavouring), Whipping Cream (100% Fresh Pasteurised **Milk**, butterfat 38%), **Milk** Chocolate (Sugar, **Milk**, Cocoa Butter, Cocoa Mass, **Soya**, Natural Vanilla Flavouring) (17%), Chocolate Sponge (**WHEAT** Flour( Calcium Carbonate, Iron, Niacin, Thiamin), Sugar, Whole **Eggs**, Glucose syrup, Inverted Sugar, Cacao Powder, Sorbitol (Gluten), Baking Powder E450-E500, emulsifier E471 (sorbitol, water, mono and di-glycerides of fatty acids), preservative E282, potato starch, salt), Sugar (100% White Sugar), White Chocolate (Sugar, **Milk**, Cocoa butter, **Soya**, Natural vanilla flavouring) (16%), Chocolate Powder (Cocoa Mass, Milk, sugar **Soya**, natural vanilla flavouring). </t>
  </si>
  <si>
    <t xml:space="preserve">Dark Chocolate (Cocoa Mass, Sugar, Cocoa Butter, **Soya**, Natural Vanilla Flavouring), Whipping Cream (100% Fresh Pasteurised **Milk**, butterfat 38%), **Milk** Chocolate (Sugar, **Milk**, Cocoa Butter, Cocoa Mass, **Soya**, Natural Vanilla Flavouring) (17%), Chocolate Sponge (**WHEAT** Flour( Calcium Carbonate, Iron, Niacin, Thiamin), Sugar, Whole **Eggs**, Glucose syrup, Inverted Sugar, Cacao Powder, Sorbitol (Gluten), Baking Powder E450-E500, emulsifier E471 (sorbitol, water, mono and di-glycerides of fatty acids), preservative E282, potato starch, salt), Sugar (100% White Sugar), White Chocolate (Sugar, **Milk**, Cocoa butter, **Soya**, Natural vanilla flavouring) (16%), Chocolate Powder (Cocoa Mass, Milk, sugar **Soya**, natural vanilla flavouring), Caramel (Sugar, Glucose Syrup, Vegetable Oil, Water, Caramelised Sugar Syrup, **Soya** Lecithin, Salt, Stabiliser: Agar E406 (4%), Orange Compound (Water, Xanthan Gum, Citric Acid, Potassium Sorbate)(2%). </t>
  </si>
  <si>
    <t xml:space="preserve">Wholemeal **wheat** flour, Carrot (14%) Whole **Egg** (100% Pasteurised Free Range), Soft Brown Sugar (100% Sugar),Cream Cheese icing (Sugar, Vegetable Oil, Water, Cream Cheese (**milk**), Glucose, Citric Acid), , Vegetable oil (rapeseed),  Baking powder (raising agent (sodium bicarbonate), Ground Cinnamon (Cassia), Ground Mixed Spice (Cinnamon, Coriander, Ginger, allspice, Nutmeg, Cloves), Chocolate Powder (Cocoa Mass, Milk, sugar **Soya**, natural vanilla flavouring). </t>
  </si>
  <si>
    <t>Dark Chocolate (Cocoa Mass, Sugar, Cocoa Butter, **Soya**, Natural Vanilla Flavouring), Whipping Cream (100% Fresh Pasteurised **Milk**, butterfat 38%), **Milk** Chocolate (Sugar, **Milk**, Cocoa Butter, Cocoa Mass, **Soya**, Natural Vanilla Flavouring) (17%), Chocolate Sponge (**WHEAT** Flour( Calcium Carbonate, Iron, Niacin, Thiamin), Sugar, Whole **Eggs**, Glucose syrup, Inverted Sugar, Cacao Powder, Sorbitol (Gluten), Baking Powder E450-E500, emulsifier E471 (sorbitol, water, mono and di-glycerides of fatty acids), preservative E282, potato starch, salt), Sugar (100% White Sugar), White Chocolate (Sugar, **Milk**, Cocoa butter, **Soya**, Natural vanilla flavouring) (16%), Chocolate Powder (Cocoa Mass, Milk, sugar **Soya**, natural vanilla flavouring).  **Hazelnut** Paste, (3%).</t>
  </si>
  <si>
    <t>**Wheat** Flour, Calcium Carbonate, Iron, Niacin, Thiamin), Whipping Cream (100% Fresh Pasteurised **Milk**, butterfat 38%), Strawberries (13%), Whole Pasteurised **Eggs** (100% Free Range), Sugar (100% White Sugar), Raspberry Jam (Raspberries, Glucose Syrup, Sugar, Gelling Agent (Pectin)) (9%), Dark Chocolate (Cocoa Mass, Sugar, Cocoa Butter, **Soya**, Natural Vanilla Flavouring), Sugar Snow (Sugar, **wheat** starch, vegetable fat), Marzipan (Sugar, **Almonds**, Glucose syrup) Dark Chocolate (Cocoa Mass, Sugar, Cocoa Butter, **Soya**, Natural Vanilla Flavouring).</t>
  </si>
  <si>
    <t>Dark Chocolate (Cocoa Mass, Sugar, Cocoa Butter, **Soya**, Natural Vanilla Flavouring), Whipping Cream (100% Fresh Pasteurised **Milk**, butterfat 38%), **Milk** Chocolate (Sugar, **Milk**, Cocoa Butter, Cocoa Mass, **Soya**, Natural Vanilla Flavouring) (17%), Chocolate Sponge (**WHEAT** Flour( Calcium Carbonate, Iron, Niacin, Thiamin), Sugar, Whole **Eggs**, Glucose syrup, Inverted Sugar, Cacao Powder, Sorbitol (Gluten), Baking Powder E450-E500, emulsifier E471 (sorbitol, water, mono and di-glycerides of fatty acids), preservative E282, potato starch, salt), Sugar (100% White Sugar), White Chocolate (Sugar, **Milk**, Cocoa butter, **Soya**, Natural vanilla flavouring) (16%), Chocolate Powder (Cocoa Mass, Milk, sugar **Soya**, natural vanilla flavouring),Marzipan (Sugar, **Almonds**, Glucose syrup) Dark Chocolate (Cocoa Mass, Sugar, Cocoa Butter, **Soya**, Natural Vanilla Flavouring).</t>
  </si>
  <si>
    <t>Dark Chocolate (Cocoa Mass, Sugar, Cocoa Butter, **Soya**, Natural Vanilla Flavouring), Whipping Cream (100% Fresh Pasteurised **Milk**, butterfat 38%), **Milk** Chocolate (Sugar, **Milk**, Cocoa Butter, Cocoa Mass, **Soya**, Natural Vanilla Flavouring) (17%), Chocolate Sponge (**WHEAT** Flour( Calcium Carbonate, Iron, Niacin, Thiamin), Sugar, Whole **Eggs**, Glucose syrup, Inverted Sugar, Cacao Powder, Sorbitol (Gluten), Baking Powder E450-E500, emulsifier E471 (sorbitol, water, mono and di-glycerides of fatty acids), preservative E282, potato starch, salt), Sugar (100% White Sugar), White Chocolate (Sugar, **Milk**, Cocoa butter, **Soya**, Natural vanilla flavouring) (16%), Chocolate Powder (Cocoa Mass, Milk, sugar **Soya**, natural vanilla flavouring), Caramel (Sugar, Glucose Syrup, Vegetable Oil, Water, Caramelised Sugar Syrup, **Soya** Lecithin, Salt, Stabiliser: Agar E406, (4%), Orange Compound (Water, Xanthan Gum, Citric Acid, Potassium Sorbate),(2%). Marzipan (Sugar, **Almonds**, Glucose syrup) Dark Chocolate (Cocoa Mass, Sugar, Cocoa Butter, **Soya**, Natural Vanilla Flavouring).</t>
  </si>
  <si>
    <t>Wholemeal **wheat** flour, Carrot (14%) Whole **Egg** (100% Pasteurised Free Range), Soft Brown Sugar (100% Sugar), Cream Cheese icing (Sugar, Vegetable Oil, Water, Cream Cheese (**milk**), Glucose, Citric Acid), , Vegetable oil (rapeseed),  Baking powder (raising agent (sodium bicarbonate), Ground Cinnamon (Cassia), Ground Mixed Spice (Cinnamon, Coriander, Ginger, allspice, Nutmeg, Cloves), Chocolate Powder (Cocoa Mass, Milk, sugar **Soya**, natural vanilla flavouring), Marzipan (Sugar, **Almonds**, Glucose syrup) Dark Chocolate (Cocoa Mass, Sugar, Cocoa Butter, **Soya**, Natural Vanilla Flavouring). Fresh Strawberry, fresh blueberry, fresh redcurrants, Physalis, Sugar Snow (Sugar, **wheat** starch, vegetable fat).</t>
  </si>
  <si>
    <t>Dark Chocolate (Cocoa Mass, Sugar, Cocoa Butter, **Soya**, Natural Vanilla Flavouring), Whipping Cream (100% Fresh Pasteurised **Milk**, butterfat 38%), **Milk** Chocolate (Sugar, **Milk**, Cocoa Butter, Cocoa Mass, **Soya**, Natural Vanilla Flavouring) (17%), Chocolate Sponge (**WHEAT** Flour( Calcium Carbonate, Iron, Niacin, Thiamin), Sugar, Whole **Eggs**, Glucose syrup, Inverted Sugar, Cacao Powder, Sorbitol (Gluten), Baking Powder E450-E500, emulsifier E471 (sorbitol, water, mono and di-glycerides of fatty acids), preservative E282, potato starch, salt), Sugar (100% White Sugar), White Chocolate (Sugar, **Milk**, Cocoa butter, **Soya**, Natural vanilla flavouring) (16%), Chocolate Powder (Cocoa Mass, Milk, sugar **Soya**, natural vanilla flavouring).  **Hazelnut** Paste, (3%), Marzipan (Sugar, **Almonds**, Glucose syrup) Dark Chocolate (Cocoa Mass, Sugar, Cocoa Butter, **Soya**, Natural Vanilla Flavouring).</t>
  </si>
  <si>
    <t>Castor Sugar (100% White Sugar), Dark Chocolate (Cocoa Mass, Sugar, Cocoa Butter, **Soya**, Natural Vanilla Flavouring)(19%), Margarine (Vegetable oil, salt, emulsifier E471, Colouring E100), Whole **Egg** (100% Pasteurised Free Range), White Chocolate (sugar, **milk**, Cocoa butter, **soya**, Natural vanilla flavouring) (8%), Gluten free flour (four blend (rice, potato, tapioca, **maize**, buckwheat), Cocoa powder (Cocoa Mass, Sugar, **Milk**, **Soya**, Natural Vanilla Flavouring), Chocolate Powder (Cocoa Mass, Milk, sugar **Soya**, natural vanilla flavouring), Whipping Cream (100% Fresh Pasteurised **Milk**, butterfat 38%).</t>
  </si>
  <si>
    <t>Castor Sugar (100% White Sugar), Gluten free flour (four blend (rice, potato, tapioca, maize, buckwheat), Margarine (Vegetable oil, salt, emulsifier E471, Colouring E100), White Chocolate (Sugar, **Milk**, Cocoa Butter, **Soya**, Natural Vanilla Flavouring) (16.75%), Whole **Egg** (100% Pasteurised Free Range), Dark Chocolate (Cocoa Mass, Sugar, Cocoa Butter, **Soya**, Natural Vanilla Flavouring), Whipping Cream (100% Fresh Pasteurised **Milk**, butterfat 38%),thickener (xanthan gum), icing sugar (97% sugar, maize starch).</t>
  </si>
  <si>
    <t>Castor Sugar (100% White Sugar), Gluten free self-raising flour (four blend (rice, potato, tapioca, maize, buckwheat), raising agent (sodium bicarbonate), thickener (xanthan gum)), Margarine (Vegetable oil, salt, emulsifier E471, Colouring E100), White Chocolate (Sugar, **Milk**, Cocoa Butter, **Soya**, Natural Vanilla Flavouring) (16.75%), Whole **Egg** (100% Pasteurised Free Range), Dark Chocolate (Cocoa Mass, Sugar, Cocoa Butter, **Soya**, Natural Vanilla Flavouring), Whipping Cream(100% Fresh Pasteurised **Milk**, butterfat 38%), thickener (xanthan gum), Icing Sugar (97% sugar, maize starch).</t>
  </si>
  <si>
    <t>Dates, Castor Sugar (100% White Sugar), Gluten free self-raising flour (four blend (rice, potato, tapioca, **maize**, buckwheat), raising agent (mono-calcium phosphate, sodium bicarbonate), Water, Whole **Egg** (100% Pasteurised Free Range), Margarine (Vegetable oil, salt, emulsifier E471, Colouring E100), Bicarbonate of soda, Ground Cinnamon (Cassia).</t>
  </si>
  <si>
    <t xml:space="preserve">**Soya** milk(**Soya** base (Water, Hulled **Soya** beans 8.8%)), Gluten free self-raising flour (four blend (rice, potato, tapioca, maize, buckwheat), Castor Sugar (100% White Sugar), Vegetable oil (100% Rapeseed oil),  Lemon Compound (Water, Xanthan Gum, Citric Acid, Beta Carotene, Riboflavin, Lime Oil) (8%), Icing Sugar (100% refined sugar), Baking powder (Disodium Diphosphate, Sodium Hydrogen Carbonate, Starch), White Wine Vinegar, Lemon Puree (85% Lemon 15% Sugar) (2%), Dark Chocolate (Cocoa Mass, Sugar, Cocoa Butter, **Soya**, Natural Vanilla Flavouring), Raising agent (sodium bicarbonate), thickener (xanthan gum). </t>
  </si>
  <si>
    <t>**WHEAT** flour (with calcium, iron, niacin, thiamin), Castor Sugar(100% White Sugar), Vegetable oil (100% Rapeseed oil), Lemon Compound  (Water, Xanthan Gum, Citric Acid) (9%), Emulsifier (**Soya** Lecithin), Baking powder (E450, E500), Stabiliser (agar), Potato Starch, Salt, natural vanilla flavouring, Lemon icing(Sugar(100%white Sugar) Glucose syrup , Vegetable Oil Rapeseed, Water Sicilian Lemon Oil (0.5%), Dark Chocolate (Cocoa Mass, Sugar, Cocoa Butter, **Soya**, Natural Vanilla Flavouring) (21%), Icing Sugar (100% refined sugar).</t>
  </si>
  <si>
    <t>Dark Chocolate (Cocoa Mass, Sugar, Cocoa Butter, **Soya**, Natural Vanilla Flavouring) (26%), **Soya** milk (**Soya** base (Water, Hulled **Soya** beans 8.8%), Castor Sugar (100% White Sugar), Gluten free self-raising flour (four blend (rice, potato, tapioca, maize, buckwheat), raising agent (sodium bicarbonate), thickener (xanthan gum), Raspberries (12%), Vegetable oil (100% Sunflower oil), Cocoa Powder (Cocoa Mass, sugar **Soya**, natural vanilla flavouring) (6%), White Wine Vinegar, Baking powder (E450, E500), Raising agent (sodium bicarbonate), thickener (xanthan gum), Icing Sugar (100% refined sugar).</t>
  </si>
  <si>
    <t xml:space="preserve">Castor Sugar (100% White Sugar), Summer Fruits (Strawberries, Raspberries, Blueberries, Redcurrants) (43%), Blackcurrant Puree (85% blackcurrant, 15% sugar) (8%), Whipping Cream (100% Fresh Pasteurised **Milk**, butterfat 38%), Strawberry Puree (85% strawberry, 15% sugar) (6%), Gelatine (Bronze Leaf), Water, Fresh blueberry, Dark Chocolate (Cocoa Mass, Sugar, Cocoa Butter, **Soya**, Natural Vanilla Flavouring), White bread (**Wheat** Flour (with Calcium, Iron, Niacin (B3) and Thiamin (B1) **soya** flour, Yeast). Sugar Snow (Sugar, **wheat** starch, vegetable fat). </t>
  </si>
  <si>
    <t>Whipping Cream (100% Fresh Pasteurised **Milk**, butterfat 38%), Summer Fruit Mix (Strawberries, Raspberries, Blueberries, Redcurrants) (15%), Castor Sugar (100% White Sugar), Vanilla Sponge Sheet (**WHEAT** Flour (**Wheat** Flour, Calcium Carbonate, Iron, Niacin, Thiamin), Sugar, Whole **Eggs**,  Glucose Syrup, Inverted Sugar, Sorbitol (Gluten), Baking Powder E450-E500, roasted **barley** flour), Strawberry Puree (85% strawberry, 15% sugar), Sherry (4%),Whole**milk**, Vanilla, Salt, Dark Chocolate (Cocoa Mass, Sugar, Cocoa Butter, **Soya**, Natural Vanilla Flavouring), Sugar Snow (Sugar, **wheat** starch, vegetable fat), fresh blueberry, fresh redcurrant.</t>
  </si>
  <si>
    <t xml:space="preserve">Whipping Cream (100% Fresh Pasteurised **Milk**, butterfat 38%), Biscuit crumb (**WHEAT** flour (calcium, iron, niacin, thiamine), Full Fat Soft Cheese (99.4% **Milk**, 0.6% Salt), Sugar (100% White Sugar), Margarine (Vegetable oil, salt, emulsifier E471, Colouring E100), Passionfruit Puree (85% Passionfruit 15% Sugar), Gelatine (Bronze Leaf), Lemon Compound (Water, Xanthan Gum, Citric Acid, Beta Carotene, Riboflabin, Lime Oil), Sugar Snow (Sugar, **WHEAT** Starch, Vegetable Fat), fresh blueberry. </t>
  </si>
  <si>
    <t>Whole **Egg** (100% Pasteurised Free Range), Butter (**Milk**), Sugar (100% White Sugar), Lemon Puree (85% Lemon 15% Sugar) (14%), **WHEAT** flour (with calcium, iron, niacin, thiamin), Butter (**Milk**), **Egg** white., water, White Chocolate (Sugar, **Milk**, Cocoa Butter, **Soya**, Natural Vanilla Flavouring),Sugar Snow (Sugar, **wheat** starch, vegetable fat).</t>
  </si>
  <si>
    <t>**WHEAT** flour (with calcium, iron, niacin, thiamin), Sugar (100% White Sugar), Whole**milk**, Vanilla, Salt, Apricot glaze (Water, Glucose fructose syrup, sugar, citric acid E330, salt E332, natural lime flavour, pectin E440), Whole **Egg** (100% Pasteurised Free Range), Whipping Cream (100% Fresh Pasteurised **Milk**, butterfat 38%), Kiwi, Pineapple, Melon, Banana, Grape, water, White Chocolate (Sugar, **Milk**, Cocoa Butter, **Soya**, Natural Vanilla Flavouring).</t>
  </si>
  <si>
    <t>**WHEAT** flour (with calcium, iron, niacin, thiamin), Butter (**Milk**)White Chocolate (Sugar, **Milk**, Cocoa Butter, **Soya**, Natural Vanilla Flavouring)(40.43%), Sugar (100% White Sugar), Whipping Cream (100% Fresh Pasteurised **Milk**, butterfat 38%), Whole **Egg** (100% Pasteurised Free Range)Sugar Snow (Sugar, **wheat** starch, vegetable fat).</t>
  </si>
  <si>
    <t>Biscuit crumb (**WHEAT** flour (calcium, iron, niacin, thiamine), Wholemeal Flour (**WHEAT** Flour), Vegetable oil (rapeseed), Glucose Syrup, Sodium bicarbonate, Salt), Full Fat Soft Cheese (99.4% **Milk**, 0.6% Salt), Margarine (Vegetable oil, salt, emulsifier E471, Colouring E100), Sugar (100% White Sugar), Raspberry Puree (85% raspberries, 15% sugar) (7.42%), Whipping Cream (100% Fresh Pasteurised **Milk**, butterfat 38%), Strawberry Puree (85% strawberry, 15% sugar) (3.71%),  Gelatine (Bronze Leaf), Sugar Snow (Sugar, **wheat** starch, vegetable fat), fresh redcurrant, Sugar (100% White Sugar).</t>
  </si>
  <si>
    <t>**WHEAT** flour (with calcium, iron, niacin, thiamin), Butter (**Milk**), Dark Chocolate (Cocoa Mass, Sugar, Cocoa Butter, **Soya**, Natural Vanilla Flavouring) (21%)Sugar (100% White Sugar), Whipping Cream (100% Fresh Pasteurised **Milk**, butterfat 38%), Raspberry (21.28%), Whole **Egg** (100% Pasteurised Free Range)Chocolate Powder (Cocoa Mass, Milk, sugar **Soya**, natural vanilla flavouring) ,Sugar Snow (Sugar, **wheat** starch, vegetable fat). Fresh redcurrant.</t>
  </si>
  <si>
    <t>**WHEAT** flour (with calcium, iron, niacin, thiamin), Castor Sugar (100% White Sugar), Margarine (Vegetable oil, salt, emulsifier E471, Colouring E100), Lemon Puree (85% Lemon 15% Sugar) (12%), Whole **Egg** (100% Pasteurised Free Range), Butter (**Milk**), Whipping Cream (100% Fresh Pasteurised **Milk**, butterfat 38%), Raspberry Puree (85% raspberries, 15% sugar) (8%), Redcurrant.</t>
  </si>
  <si>
    <t>Dark Chocolate (Cocoa Mass, Sugar, Cocoa Butter, **Soya**, Natural Vanilla Flavouring) (30%), **Milk** Chocolate (Sugar, **Milk**, Cocoa Butter, Cocoa Mass, **Soya**, Natural Vanilla Flavouring) (26%),Whipping Cream (100% Fresh Pasteurised **Milk**, butterfat 38%), Dark Chocolate (Cocoa Mass, Sugar, Cocoa Butter, **Soya**, Natural Vanilla Flavouring), **Milk** Chocolate (Sugar, **Milk**, Cocoa Butter, Cocoa Mass, **Soya**, Natural Vanilla Flavouring), Sugar (100% White Sugar), Cherries. Chocolate Powder (Cocoa Mass, Milk, sugar **Soya**, natural vanilla flavouring), Chocolate Sponge Sheet (**WHEAT** Flour( Calcium Carbonate, Iron, Niacin, Thiamin), Sugar, Whole **Eggs**, Glucose syrup, Inverted Sugar, Cacao Powder, Sorbitol (Gluten), Baking Powder E450-E500,**barley** flour, emulsifier E471 (sorbitol, water, mono and di-glycerides of fatty acids), preservative E282, potato starch, salt), Sugar Snow (Sugar, **wheat** starch, vegetable fat), Whipping Cream (100% Fresh Pasteurised **Milk**, butterfat 38%), Water, Sugar (100% White Sugar), , Orange Compound (Water, Xanthan Gum, Citric Acid) (4%), Chocolate Powder (Cocoa Mass, **Milk**, sugar **Soya**, natural vanilla flavouring).</t>
  </si>
  <si>
    <t>Granny Smith Apple (69.8%), **WHEAT** flour (with calcium, iron, niacin, thiamin), Castor Sugar (100% White Sugar),Butter (**Milk**)  , Apricot glaze (Water, Glucose fructose syrup, sugar, citric acid E330, salt E332, natural lime flavour, pectin E440), Modified starch (**Maize**), Whole **Egg** (100% Pasteurised Free Range), Ground Cinnamon (Cassia).  Modified starch (**Maize**).</t>
  </si>
  <si>
    <t>Whipping Cream (100% Fresh Pasteurised **Milk**, butterfat 38%), Full Fat Soft Cheese (99.4% **Milk**, 0.6% Salt), Biscuit crumb (**WHEAT** flour (calcium, iron, niacin, thiamine), Wholemeal Flour (**WHEAT** Flour), Sugar (100% White Sugar), Vegetable oil (rapeseed), Glucose Syrup, Sodium bicarbonate, Salt)), Dark Chocolate (Cocoa Mass, Sugar, Cocoa Butter, **Soya**, Natural Vanilla Flavouring), **Milk** Chocolate (Sugar, **Milk**, Cocoa Butter, Cocoa Mass, **Soya**, Natural Vanilla Flavouring),Margarine (Vegetable oil, salt, emulsifier E471, Colouring E100), Caramel (Sugar, Glucose Syrup, Vegetable Oil, Water, Caramelised Sugar Syrup, Emulsifiers: Mono-and diglycerides of fatty acids E471, **Soya** Lecithin, Salt, Stabiliser: Agar E406, Sugar (100% White Sugar), Gelatine (Bronze Leaf), Chocolate Powder (Cocoa Mass, **Milk**, sugar **Soya**, natural vanilla flavouring).Coffee Extract (32% coffee, water, sugar).</t>
  </si>
  <si>
    <t xml:space="preserve"> **WHEAT** flour (with calcium, iron, niacin, thiamin), Butter (**Milk**)White Chocolate (Sugar, **Milk**, Cocoa Butter, **Soya**, Natural Vanilla Flavouring)(40.43%), Sugar (100% White Sugar), Whipping Cream (100% Fresh Pasteurised **Milk**, butterfat 38%), Raspberry (21.28%), Whole **Egg** (100% Pasteurised Free Range)Sugar Snow (Sugar, **wheat** starch, vegetable fat).</t>
  </si>
  <si>
    <t>Dark Chocolate (Cocoa Mass, Sugar, Cocoa Butter, **Soya**, Natural Vanilla Flavouring) (30%), **Milk** Chocolate (Sugar, **Milk**, Cocoa Butter, Cocoa Mass, **Soya**, Natural Vanilla Flavouring) (26%), Chocolate Sponge Sheet (**WHEAT** Flour( Calcium Carbonate, Iron, Niacin, Thiamin), Sugar, Whole **Eggs**, Glucose syrup, Inverted Sugar, Cacao Powder, Sorbitol (Gluten), Baking Powder E450-E500,**barley** flour, emulsifier E471 (sorbitol, water, mono and di-glycerides of fatty acids), preservative E282, potato starch, salt), Whipping Cream (100% Fresh Pasteurised **Milk**, butterfat 38%), Water, Sugar (100% White Sugar), Coffee Extract (32% coffee, water, sugar), Chocolate Powder (Cocoa Mass, **Milk**, sugar **Soya**, natural vanilla flavouring).</t>
  </si>
  <si>
    <t>Whipping Cream (100% Fresh Pasteurised **Milk**, butterfat 38%), **WHEAT** flour (with calcium, iron, niacin, thiamin), Raspberry Puree (85% raspberries, 15% sugar) (7.42%), Blueberries (12%), Sugar (100% White Sugar), Whole **Egg** (100% Pasteurised Free Range), Butter (**Milk**), Sugar Snow (Sugar, **wheat** starch, vegetable fat).</t>
  </si>
  <si>
    <t xml:space="preserve">**WHEAT** flour (with calcium, iron, niacin, thiamin), Butter (**Milk**) Sugar (100% White Sugar), Whipping Cream (100% Fresh Pasteurised **Milk**, butterfat 38%), Dark Chocolate (Cocoa Mass, Sugar, Cocoa Butter, **Soya**, Natural Vanilla Flavouring) (10%), **Milk** Chocolate (Sugar, **Milk**, Cocoa Butter, Cocoa Mass, **Soya**, Natural Vanilla Flavouring) (6%), Whole **Egg** (100% Pasteurised Free Range), Desiccated coconut (2%), Orange Compound (Water, Xanthan Gum, Citric Acid). Chocolate Powder (Cocoa Mass, Milk, sugar **Soya**, natural vanilla flavouring). </t>
  </si>
  <si>
    <t>Flour (**WHEAT** flour), Castor Sugar (100% White Sugar), Butter (**Milk**)Whipping Cream (100% Fresh Pasteurised **Milk**), Caramel (Sugar, Glucose Syrup, Vegetable Oil, Water, Caramelised Sugar Syrup), Fresh Banana, Whole **Egg** (100% Pasteurised Free Range), Coffee Extract (32% coffee, water, sugar),  Chocolate Powder (Cocoa Mass, Milk, sugar **Soya**, natural vanilla flavouring). Mokka Bean (Sugar, Cocoa butter, Coffee (1%), Emulsifier (Sunflower Lecithin), Vanilla Flavouring, Glazing agent.</t>
  </si>
  <si>
    <t>**WHEAT** flour (with calcium, iron, niacin, thiamin), Sugar (100% White Sugar), Whole**milk**, Vanilla, Salt, Apricot glaze (Water, Glucose fructose syrup, sugar, citric acid E330, salt E332, natural lime flavour, pectin E440), Whole **Egg** (100% Pasteurised Free Range), Whipping Cream (100% Fresh Pasteurised **Milk**, butterfat 38%), Fresh Strawberry, water, White Chocolate (Sugar, **Milk**, Cocoa Butter, **Soya**, Natural Vanilla Flavouring).</t>
  </si>
  <si>
    <t>**Wheat** Flour, Calcium Carbonate, Iron, Niacin, Thiamin), Whipping Cream (100% Fresh Pasteurised **Milk**, butterfat 38%), Whole Pasteurised **Eggs** (100% Free Range), Sugar (100% White Sugar), Raspberry Jam (Raspberries, Glucose Syrup, Sugar, Gelling Agent (Pectin)) (9%), Sugar Snow (Sugar, **wheat** starch, vegetable fat).</t>
  </si>
  <si>
    <t>**WHEAT** flour (with calcium, iron, niacin, thiamin), Sugar (100% White Sugar), Lemon Puree (85% Lemon 15% Sugar) (14%), Whole **Egg** (100% Pasteurised Free Range), Butter (**Milk**),  Apricot glaze (Water, Glucose fructose syrup, sugar, natural lime flavour, pectin E440, Butter (**Milk**). White Chocolate (Sugar, **Milk**, Cocoa butter, **Soya**, Natural vanilla flavouring) Whipping Cream (100% Fresh Pasteurised **Milk**, butterfat 38%) Sugar Snow (Sugar, **wheat** starch, vegetable fat), blueberry.</t>
  </si>
  <si>
    <t>Plain Four (**Wheat** Flour, Calcium, Iron, Niacin, Thiamin), Castor Sugar (100% white sugar), Butter **Milk** (100% Whole **Milk**), Water, Whole **Egg** (100% free range **egg**), Baking Powder (Wheat starch), Natural Vegetable Oil (100% rapeseed), Orange Compound (Water, Xanthan Gum, Citric Acid) (6%) Salt, **Soya** Flour, Natural Stabiliser (guar gum).</t>
  </si>
  <si>
    <t>726AMNT</t>
  </si>
  <si>
    <t>2" Orange Scone</t>
  </si>
  <si>
    <t>Plain Four (**Wheat** Flour, Calcium, Iron, Niacin, Thiamin), Castor Sugar (100% white sugar), ButterMilk (100% Whole **Milk**), water, Whole **Egg** (100% free range egg), Baking Powder (**Wheat** starch), Natural Vegetable Oil (100% rapeseed), Salt, **Soya** flour.</t>
  </si>
  <si>
    <t>Plain Four (**Wheat** Flour, Calcium, Iron, Niacin, Thiamin), Castor Sugar (100% white sugar, ButterMilk (100% Whole **Milk**), Water, Whole **Egg** (100% Free-Range Egg), Sultanas (Sultanas (99.5%), Cotton Seed Oil (0.5%)) Baking Powder (**Wheat** starch), Natural Vegetable Oil (100% Rapeseed), Salt, **Soya** Flour.</t>
  </si>
  <si>
    <t>Plain Four (**Wheat** Flour, Calcium, Iron, Niacin, Thiamin), Castor Sugar (100% white sugar), ButterMilk (100% Whole **Milk**), water, Whole **Egg** (100% free range egg), Baking Powder (**Wheat** starch), Natural Vegetable Oil (100% rapeseed), Salt, **Soya** Flour.</t>
  </si>
  <si>
    <t>Plain Flour (**Wheat** Flour, Calcium, Iron, Niacin, Thiamin), Castor Sugar (100% white sugar, ButterMilk (100% Whole **Milk**), Water, Whole **Egg** (100% Free-Range Egg), Sultanas (Sultanas (99.5%), Cotton Seed Oil (0.5%)) Baking Powder (**Wheat** starch), Natural Vegetable Oil (100% Rapeseed), Salt, **Soya** Flour.</t>
  </si>
  <si>
    <t>Plain Four (**Wheat** Flour, Calcium, Iron, Niacin, Thiamin), , Castor Sugar (100% white sugar), Whole **Egg** (100% Free-Range Egg), Butter **milk** (100% Whole **Milk**), Vegetable Oil (100% Rapeseed), Baking Powder (Wheat starch), Salt, Cream Cheese icing (Sugar, Vegetable Oil, Water, Cream Cheese (**milk**), Glucose, Citric Acid), Dark Chocolate (Cocoa Mass, Sugar, Cocoa Butter, **Soya**, Natural Vanilla Flavouring) (21%).</t>
  </si>
  <si>
    <t>**WHEAT** flour (with calcium, iron, niacin, thiamin), Whipping Cream (100% Fresh Pasteurised **Milk**, butterfat 38%), Whole **Egg** (100% Pasteurised Free Range), Margarine (Vegetable oil, salt, emulsifier E471, Colouring E100), **Milk**,Water, Goats Cheese (11%), Asparagus (10%), Peas (3%), Fresh Mint (2%), Salt, Black Pepper.</t>
  </si>
  <si>
    <t>**WHEAT** flour (with calcium, iron, niacin, thiamin), Whipping Cream (100% Fresh Pasteurised **Milk**, butterfat 38%), Whole **Egg** (100% Pasteurised Free Range), Margarine (Vegetable oil, salt, emulsifier E471, Colouring E100), **Milk**, Water, Goats Cheese (10%), Spinach (9%), Mixed Peppers (9%), Salt, Black Pepper.</t>
  </si>
  <si>
    <t>**WHEAT** flour (with calcium, iron, niacin, thiamin), Whipping Cream (100% Fresh Pasteurised **Milk**, butterfat 38%), Water, Whole **Egg** (100% Pasteurised Free Range), Margarine (Vegetable oil, salt, emulsifier E471, Colouring E100), **Milk**, Goats Cheese (10%), Asparagus (9%), Mushroom (9%), Salt, Black Pepper.</t>
  </si>
  <si>
    <t>Red Onion (38.6%), Mushroom (14.75%), Mascarpone (**Milk**, Acidity Regulator E330) (11.8%), **WHEAT** flour (with calcium, iron, niacin, thiamin), Whipping Cream (100% Fresh Pasteurised **Milk**, butterfat 38%), Water, Margarine (Vegetable oil, salt, emulsifier E471, Colouring E100), Whole **Egg** (100% Pasteurised Free Range), Whole **Milk**, Salt, Ground Black Pepper.</t>
  </si>
  <si>
    <t>**WHEAT** flour (with calcium, iron, niacin, thiamin), Margarine (Vegetable oil, salt, emulsifier E471, Colouring E100), Whole **Egg** (100% Pasteurised Free Range), Whipping Cream (100% Fresh Pasteurised **Milk**, butterfat 38%), Water, Tomato (14.57%), Cheddar (**Milk**, Salt, Rennet) (7.28%), Whole **Milk** (**Milk**), Basil (1.46%), Salt, Pepper.</t>
  </si>
  <si>
    <t>**WHEAT** flour (with calcium, iron, niacin, thiamin), Whipping Cream (100% Fresh Pasteurised **Milk**, butterfat 38%), Whole **Egg** (100% Pasteurised Free Range), Margarine (Vegetable oil, salt, emulsifier E471, Colouring E100), Water,  Broccoli, **Milk**, Stilton (48% **Milk**), Salt, Black Pepper.</t>
  </si>
  <si>
    <t>**WHEAT** flour (with calcium, iron, niacin, thiamin), Margarine (Vegetable oil, salt, emulsifier E471, Colouring E100), Whole **Egg** (100% Pasteurised Free Range), Whipping Cream (100% Fresh Pasteurised **Milk**, butterfat 38%), Water, Red Pepper (14.57%), Feta (Sheep’s and Goat’s **Milk**) (7.28%), Whole **Milk** (**Milk**), Mint (1.46%), Salt, Pepper.</t>
  </si>
  <si>
    <t>**WHEAT** flour (with calcium, iron, niacin, thiamin), Whipping Cream (100% Fresh Pasteurised **Milk**, butterfat 38%), Whole **Egg** (100% Pasteurised Free Range), Margarine (Vegetable oil, salt, emulsifier E471, Colouring E100), **Milk**, Water, Cheddar Cheese, Spinach, Broad Beans, Fresh Tarragon, Salt, Black Pepper.</t>
  </si>
  <si>
    <t>Whipping Cream (100% Fresh Pasteurised **Milk**, butterfat 38%), Dark Chocolate (Cocoa Mass, Sugar, Cocoa Butter, **Soya**, Natural Vanilla Flavouring) (30%), **Milk** Chocolate (Sugar, **Milk**, Cocoa Butter, Cocoa Mass, **Soya**, Natural Vanilla Flavouring) (16%), Sugar (100% White Sugar), Chocolate Sponge Sheet (**WHEAT** Flour( Calcium Carbonate, Iron, Niacin, Thiamin), Sugar, Whole **Eggs**, Glucose syrup, Inverted Sugar, Cacao Powder, Sorbitol (Gluten), Baking Powder E450-E500,**barley** flour, emulsifier E471 (sorbitol, water, mono and di-glycerides of fatty acids), preservative E282, potato starch, salt), Fresh Fruit(Strawberry, blueberry, Redcurrant, Physalis) Marzipan (Sugar, **Almonds**, Glucose syrup), Sugar Snow (Sugar, **wheat** starch, vegetable fat)</t>
  </si>
  <si>
    <t>Whipping Cream (100% Fresh Pasteurised **Milk**, butterfat 38%), fresh seasonal Fruit (36% Pineapple, Melon, blueberry, strawberry, redcurrants, physalis), Vanilla Sponge Sheet (**WHEAT** Flour ( Calcium Carbonate, Iron, Niacin, Thiamin), Sugar, Whole **Eggs**,  Glucose Syrup, Inverted Sugar, Sorbitol (Gluten), Baking Powder E450-E500, **barley** flour), emulsifier E471 (sorbitol, water, mono and di-glycerides of fatty acids), preservative E282, potato starch, salt), Dark Chocolate (Cocoa Mass, Sugar, Cocoa Butter, **Soya**, Natural Vanilla Flavouring), Marzipan (Sugar, **Almonds**, Glucose syrup).</t>
  </si>
  <si>
    <t>GLUTEN FREE</t>
  </si>
  <si>
    <t>CELEBRATION CAKE</t>
  </si>
  <si>
    <t>All Montmartre products are made in a premises that uses the following nuts: Almond, Walnut, Pecan Nuts, Hazelnuts, Pistachios &amp; Coconut</t>
  </si>
  <si>
    <t>PROFITEROLES</t>
  </si>
  <si>
    <t>6" Fresh Fruit &amp; Cream Layered Vanilla Sponge</t>
  </si>
  <si>
    <t>6" Belgian Chocolate Ganache Layered Chocolate Sponge</t>
  </si>
  <si>
    <t>8" Fresh Fruit &amp; Cream Layered Vanilla Sponge</t>
  </si>
  <si>
    <t>8" Belgian Chocolate Ganache Layered Chocolate Sponge</t>
  </si>
  <si>
    <t>10" Fresh Fruit &amp; Cream Layered Vanilla Sponge</t>
  </si>
  <si>
    <t>10" Belgian Chocolate Ganache Layered Chocolate Sponge</t>
  </si>
  <si>
    <t>12" Fresh Fruit &amp; Cream Layered Vanilla Sponge</t>
  </si>
  <si>
    <t>12" Belgian Chocolate Ganache Layered Chocolate Sponge</t>
  </si>
  <si>
    <t>14" Fresh Fruit &amp; Cream Layered Vanilla Sponge</t>
  </si>
  <si>
    <t>14" Belgian Chocolate Ganache Layered Chocolate Sponge</t>
  </si>
  <si>
    <t>16" Fresh Fruit &amp; Cream Layered Vanilla Sponge</t>
  </si>
  <si>
    <t>16" Belgian Chocolate Ganache Layered Chocolate Sponge</t>
  </si>
  <si>
    <t>18" Fresh Fruit &amp; Cream Layered Vanilla Sponge</t>
  </si>
  <si>
    <t>18" Belgian Chocolate Ganache Layered Chocolate Sponge</t>
  </si>
  <si>
    <t>180MNT</t>
  </si>
  <si>
    <t>250MNT</t>
  </si>
  <si>
    <t>100MNT</t>
  </si>
  <si>
    <t>170MNT</t>
  </si>
  <si>
    <t>300MNT</t>
  </si>
  <si>
    <t>110MNT</t>
  </si>
  <si>
    <t>2000MNT</t>
  </si>
  <si>
    <t>230MNT</t>
  </si>
  <si>
    <t>300AMNT</t>
  </si>
  <si>
    <t>10AMNT</t>
  </si>
  <si>
    <t>190MNT</t>
  </si>
  <si>
    <t>270MNT</t>
  </si>
  <si>
    <t>210MNT</t>
  </si>
  <si>
    <t>200MNT</t>
  </si>
  <si>
    <t>280MNT</t>
  </si>
  <si>
    <t>390MNT</t>
  </si>
  <si>
    <t>330MNT</t>
  </si>
  <si>
    <t>310MNT</t>
  </si>
  <si>
    <t>600MNT</t>
  </si>
  <si>
    <t>510MNT</t>
  </si>
  <si>
    <t>700MNT</t>
  </si>
  <si>
    <t>1000MNT</t>
  </si>
  <si>
    <t>Vegetarian</t>
  </si>
  <si>
    <t>Vegan</t>
  </si>
  <si>
    <t>Apples (54.42%), Puff pastry (**Wheat** Flour, Water, Vegetable Oils and Fats, Salt, Lemon Juice Concentrate, Colour (Beta Carotene)), Soft Brown Sugar (100% Sugar), Sugar (100% White Sugar), Margarine (Vegetable oil, salt, emulsifier E471, Colouring E100).</t>
  </si>
  <si>
    <t>Whipping Cream (100% Fresh Pasteurised **MILK**, Butterfat 38%), Full Fat Soft Cheese (99.4% **MILK**, 0.6% Salt), Biscuit crumb (**WHEAT** Flour (Calcium Carbonate, Iron, Niacin, Thiamine), Wholemeal Wheat Flour, Vegetable Oils (Palm Oil, Rapeseed), Sugar, Partially Inverted Sugar Syrup, Raising Agents: Sodium Bicarbonate, Ammonium Bicarbonate, Salt), Margarine (Vegetable Oil, Salt, Emulsifier E471, Colouring E100), Castor Sugar (100% White Sugar), Summer Fruit Mix (3.32%), Raspberry Puree (85% Raspberries, 15% Sugar), White Chocolate (Sugar, **MILK**, Cocoa Butter, **SOYA**, Natural Vanilla Flavouring), Gelatine (Bronze Leaf), Fresh blueberry, Modified starch (**Maize**), Vanilla Bean Paste (0.3%), Sugar Snow (Sugar, **WHEAT** Starch, Vegetable Fat).</t>
  </si>
  <si>
    <t>Biscuit Crumb (**WHEAT** Flour (Calcium Carbonate, Iron, Niacin, Thiamine), Wholemeal Wheat Flour, Vegetable Oils (Palm Oil, Rapeseed), Sugar, Partially Inverted Sugar Syrup, Raising Agents: Sodium Bicarbonate, Ammonium Bicarbonate, Salt), Full Fat Soft Cheese (99.4% **MILK**, 0.6% Salt), Margarine (Vegetable Oil, Salt, Emulsifier E471, Colouring E100), Sugar (100% White Sugar), Raspberry Puree (85% Raspberries, 15% Sugar) (7.42%), Whipping Cream (100% Fresh Pasteurised **MILK**, Butterfat 38%), Strawberry Puree (85% Strawberry, 15% Sugar) (3.71%), Gelatine (Bronze Leaf), Sugar Snow (Sugar, **WHEAT** Starch, Vegetable Fat). Fresh Strawberry, Sugar (100% White Sugar) White Chocolate (Sugar, **MILK**, Cocoa Butter, **SOYA**, Natural Vanilla Flavouring).</t>
  </si>
  <si>
    <t>Biscuit Crumb (**WHEAT** Flour (Calcium Carbonate, Iron, Niacin, Thiamine), Wholemeal Wheat Flour, Vegetable Oils (Palm Oil, Rapeseed), Sugar, Partially Inverted Sugar Syrup, Raising Agents: Sodium Bicarbonate, Ammonium Bicarbonate, Salt), Full Fat Soft Cheese (99.4% **MILK**, 0.6% Salt), Margarine (Vegetable Oil, Salt, Emulsifier E471, Colouring E100), Sugar (100% White Sugar), Raspberry Puree (85% raspberries, 15% sugar) (7.42%), Whipping Cream (100% Fresh Pasteurised **MILK**, Butterfat 38%), Strawberry Puree (85% Strawberry, 15% Sugar) (3.71%), Gelatine (Bronze Leaf), Sugar Snow (Sugar, **WHEAT** Starch, Vegetable Fat), Fresh Strawberry, Sugar (100% White Sugar), White Chocolate (Sugar, **MILK**, Cocoa Butter, **SOYA**, Natural Vanilla Flavouring).</t>
  </si>
  <si>
    <t>Whipping Cream (100% Fresh Pasteurised **MILK**, butterfat 38%), Full Fat Soft Cheese (99.4% **MILK**, 0.6% Salt), Biscuit Crumb (**WHEAT** Flour (Calcium Carbonate, Iron, Niacin, Thiamine), Wholemeal Wheat Flour, Vegetable Oils (Palm Oil, Rapeseed), Sugar, Partially Inverted Sugar Syrup, Raising Agents: Sodium Bicarbonate, Ammonium Bicarbonate, Salt), Dark Chocolate (Cocoa Mass, Sugar, Cocoa Butter, **SOYA**, Natural Vanilla Flavouring), **MILK** Chocolate (Sugar, **MILK**, Cocoa Butter, Cocoa Mass, **SOYA**, Natural Vanilla Flavouring), Margarine (Vegetable Oil, Salt, Emulsifier E471, Colouring E100), Caramel (Sugar, Glucose Syrup, Vegetable Oil, Water, Caramelised Sugar Syrup, Emulsifiers: Mono and Di-Glycerides of Fatty Acids E471, **SOYA** Lecithin, Salt, Stabiliser: Agar E406, Sugar (100% White Sugar), Gelatine (Bronze Leaf), Chocolate Powder (Cocoa Mass, **MILK**, Sugar **SOYA**, Natural Vanilla Flavouring). Coffee Extract (32% Coffee, Water, Sugar).</t>
  </si>
  <si>
    <t>Full Fat Soft Cheese (99.4% **MILK**, 0.6% Salt), Whipping Cream (100% Fresh Pasteurised **MILK**, Butterfat 38%), Biscuit Crumb (**WHEAT** Flour (Calcium Carbonate, Iron, Niacin, Thiamine), Wholemeal Wheat Flour, Vegetable Oils (Palm Oil, Rapeseed), Sugar, Partially Inverted Sugar Syrup, Raising Agents: Sodium Bicarbonate, Ammonium Bicarbonate, Salt), Sugar (100% White Sugar), Whole **EGG** (100% Pasteurised Free Range), Margarine (Vegetable Oil, Salt, Emulsifier E471, Colouring E100), Apricot Glaze (Water, Glucose Fructose Syrup, Sugar, Citric Acid E330, Salt E332, Anti-Caking Agent E341iii, Colouring E160a, Natural Lime Flavour, Pectin E440, Preservative E202), Cornflour, Sugar Snow (Sugar, **WHEAT** Starch, Vegetable Fat), Lemon Compound (Water, Xanthan Gum, Citric Acid, Beta Carotene, Riboflavin, Lime Oil) (0.24%), Vanilla Bean Paste (0.24%), White Chocolate (Sugar, **MILK**, Cocoa Butter, **SOYA**), Fresh blueberry.</t>
  </si>
  <si>
    <t>Whipping Cream (100% Fresh Pasteurised **MILK**, Butterfat 38%), Full Fat Soft Cheese (99.4% **MILK**, 0.6% Salt), Biscuit Crumb (**WHEAT** Flour (Calcium Carbonate, Iron, Niacin, Thiamine), Wholemeal Wheat Flour, Vegetable Oils (Palm Oil, Rapeseed), Sugar, Partially Inverted Sugar Syrup, Raising Agents: Sodium Bicarbonate, Ammonium Bicarbonate, Salt), Dark Chocolate (Cocoa Mass, Sugar, Cocoa Butter, **SOYA**, Natural Vanilla Flavouring), Margarine (Vegetable Oil, Salt, Emulsifier E471, Colouring E100), Fresh Banana, **MILK** Chocolate (Sugar, **MILK**, Cocoa Butter, Cocoa Mass, **SOYA**, Natural Vanilla Flavouring), Caramel (Sugar, Glucose Syrup, Vegetable Oil, Water, Caramelised Sugar Syrup, Emulsifiers: Mono and Di-glycerides of Fatty Acids E471, **SOYA** Lecithin, Salt, Stabiliser: Agar E406, Coffee Extract (32% Coffee, Water, Sugar), Sugar (100% White Sugar), Gelatine (Bronze Leaf), Chocolate Powder (Cocoa Mass, Milk, Sugar, **SOYA**, Natural Vanilla Flavouring).</t>
  </si>
  <si>
    <t xml:space="preserve">Whipping Cream (100% Fresh Pasteurised **MILK**, Butterfat 38%), Biscuit Crumb (**WHEAT** Flour (Calcium Carbonate, Iron, Niacin, Thiamine), Wholemeal Wheat Flour, Vegetable Oils (Palm Oil, Rapeseed), Sugar, Partially Inverted Sugar Syrup, Raising Agents: Sodium Bicarbonate, Ammonium Bicarbonate, Salt), Full Fat Soft Cheese (99.4% **MILK**, 0.6% Salt), Sugar (100% White Sugar), Margarine (Vegetable Oil, Salt, Emulsifier E471, Colouring E100), Passionfruit Puree (85% Passionfruit 15% Sugar), Gelatine (Bronze Leaf), Lemon Compound (Water, Xanthan Gum, Citric Acid, Beta Carotene, Riboflavin, Lime Oil), Sugar Snow (Sugar, **WHEAT** Starch, Vegetable Fat), Fresh Blueberry. </t>
  </si>
  <si>
    <t>Whipping Cream (100% Fresh Pasteurised **MILK**, Butterfat 38%), Biscuit Crumb (**WHEAT** Flour (Calcium Carbonate, Iron, Niacin, Thiamine), Wholemeal Wheat Flour, Vegetable Oils (Palm Oil, Rapeseed), Sugar, Partially Inverted Sugar Syrup, Raising Agents: Sodium Bicarbonate, Ammonium Bicarbonate, Salt), Sugar (100% White Sugar), Margarine (Vegetable Oil, Salt, Emulsifier E471, Colouring E100), Passionfruit Puree (85% Passionfruit 15% Sugar), Gelatine (Bronze Leaf), Lemon Compound (Water, Xanthan Gum, Citric Acid, Beta Carotene, Riboflavin, Lime Oil), Sugar Snow (Sugar, **WHEAT** Starch, Vegetable Fat), White Chocolate (Sugar, **Milk**, Cocoa Butter, **Soya**), Fresh Blueberry.</t>
  </si>
  <si>
    <t>Full Fat Soft Cheese (99.4% **MILK**, 0.6% Salt), Whipping Cream (100% Fresh Pasteurised **MILK**, butterfat 38%), Biscuit Crumb (**WHEAT** Flour (Calcium Carbonate, Iron, Niacin, Thiamine), Wholemeal Wheat Flour, Vegetable Oils (Palm Oil, Rapeseed), Sugar, Partially Inverted Sugar Syrup, Raising Agents: Sodium Bicarbonate, Ammonium Bicarbonate, Salt), White Chocolate (Sugar, **MILK**, Cocoa butter, **SOYA**, Natural Vanilla Flavouring) (16%), Sugar (100% White Sugar), Vegetable Oil (Rapeseed), Sugar (100% White Sugar), Whole **EGG** (100% Pasteurised Free Range), Strawberry Puree (85% Strawberry, 15% Sugar), Margarine (Vegetable Oil, Salt, Emulsifier E471, Colouring E100), Cornflour, Sugar Snow (Sugar, **WHEAT** Starch, Vegetable Fat), Apricot Glaze (Water, Glucose Fructose Syrup, Sugar, Natural Lime Flavour, Pectin E440).</t>
  </si>
  <si>
    <t>Whipping Cream (100% Fresh Pasteurised **MILK**, butterfat 38%), Full Fat Soft Cheese (99.4% **MILK**, 0.6% Salt), Biscuit Crumb (**WHEAT** Flour (Calcium Carbonate, Iron, Niacin, Thiamine), Wholemeal Wheat Flour, Vegetable Oils (Palm Oil, Rapeseed), Sugar, Partially Inverted Sugar Syrup, Raising Agents: Sodium Bicarbonate, Ammonium Bicarbonate, Salt), Margarine (Vegetable Oil, Salt, Colouring E100), Natural Vanilla Flavouring), Sugar (100% White Sugar), Gelatine (Bronze Leaf), Coffee Extract Coffee, Water, Sugar) (4%), Mocha Bean (Sugar, Cocoa Butter, Coffee (1%), Emulsifier (Sunflower Lecithin), Dried **EGG** White). Chocolate Powder (Cocoa Mass, **MILK**, Sugar **SOYA**) Malt Powder (**Wheat** 41% Flour, Malted **WHEAT**, Malted **BARLEY**, Dried **MILK**, Sugar, Anti-caking Agent (E551).</t>
  </si>
  <si>
    <t>Whipping Cream (100% Fresh Pasteurised **MILK**, butterfat 38%), Sugar (100% White Sugar), Dark Chocolate (Cocoa Mass, Sugar, Cocoa Butter, **SOYA**, Natural Vanilla Flavouring), **MILK** Chocolate (Sugar, **MILK**, Cocoa Butter, Cocoa Mass, **SOYA**, Natural Vanilla Flavouring), Gelatine (Bronze Leaf), Chocolate Sponge Sheet (**WHEAT** Flour (Calcium Carbonate, Iron, Niacin, Thiamine), Sugar, Whole **EGG**, Glucose Syrup, Inverted Sugar, Cacao Powder, Sorbitol (Gluten), Baking Powder E450-E500,**BARLEY** Flour, Emulsifier E471 (Sorbitol, Water, Mono and Di-glycerides of Fatty Acids), Preservative E282, Potato Starch, Salt), Chocolate Powder (Cocoa Mass, Milk, Sugar, **SOYA**, Natural Vanilla Flavouring), White Chocolate (Sugar, **MILK**, Cocoa butter, **SOYA**, Natural Vanilla Flavouring) (16%).</t>
  </si>
  <si>
    <t>Whipping Cream (100% Fresh Pasteurised **MILK**, Butterfat 38%), Sugar (100% White Sugar), Dark Chocolate (Cocoa Mass, Sugar, Cocoa Butter, **SOYA**, Natural Vanilla Flavouring), **MILK** Chocolate (Sugar, **MILK**, Cocoa Butter, Cocoa Mass, **SOYA**, Natural Vanilla Flavouring), Gelatine (Bronze Leaf), Chocolate Sponge Sheet (**WHEAT** Flour (**Wheat** Flour, Calcium Carbonate, Iron, Niacin, Thiamine), Sugar, Whole **EGG**, Water, **EGG** whites, Syrup of Glucose Powder, Inverted Sugar, Cacao Powder, Sorbitol (Gluten), Baking Powder E450-E500 (Carrier: **WHEAT** Starch), Pea Flour, Roasted **BARLEY** Flour, Emulsifier E471 (Sorbitol, Water, Mono and di-glycerides of Fatty Acids, Orange Natural Aroma), Preservative E282, Potato Starch, Salt, Lactic Proteins), Chocolate Powder (Cocoa Mass, Milk, Sugar **SOYA**, Natural Vanilla Flavouring), White Chocolate (Sugar, **MILK**, Cocoa Butter, **SOYA**, Natural Vanilla Flavouring (16%).</t>
  </si>
  <si>
    <t>Mascarpone Cheese (**MILK**, Citric Acid), Whipping Cream (100% Fresh pasteurised **MILK**, Butterfat 38%), Sugar (100% White Sugar), Chocolate Sponge Sheet (**WHEAT** Flour (Calcium Carbonate, Iron, Niacin, Thiamine), Sugar, Whole **EGG**, Glucose syrup, Inverted Sugar, Cacao Powder, Sorbitol (**GLUTEN**), Baking Powder E450-E500,**BARLEY** Flour, Emulsifier E471 (Sorbitol, Water, Mono and di-glycerides of Fatty Acids), Preservative E282, Potato Starch, Salt), Gelatine (Bronze Leaf), Coffee Extract (32% Coffee, Water, Sugar), Chocolate Powder (Cocoa Mass, **MILK**, Sugar **SOYA**, Natural Vanilla Flavouring), Full Fat Soft Cheese (99.4% **MILK**, 0.6% Salt).</t>
  </si>
  <si>
    <t xml:space="preserve">Whipping Cream (100% Fresh Pasteurised **MILK**, Butterfat 38%), Sugar (100% White Sugar), Dark Chocolate (Cocoa Mass, Sugar, Cocoa Butter, **SOYA**, Natural Vanilla Flavouring), **MILK** Chocolate (Sugar, **MILK**, Cocoa Butter, Cocoa Mass, **SOYA**, Natural Vanilla Flavouring), **HAZELNUT**, Gelatine (Bronze Leaf), Chocolate Sponge Sheet (**WHEAT** Flour (Calcium Carbonate, Iron, Niacin, Thiamine), Sugar, Whole **EGG**, Glucose syrup, Inverted Sugar, Cacao Powder, Sorbitol (**GLUTEN**), Baking Powder E450-E500,**BARLEY** Flour, Emulsifier E471 (Sorbitol, Water, Mono and Di-glycerides of Fatty Acids), Preservative E282, Potato Starch, Salt), Water, **HAZELNUT** Paste (3%), Chocolate Powder (Cocoa Mass, Milk, Sugar **SOYA**, Natural Vanilla Flavouring). </t>
  </si>
  <si>
    <t xml:space="preserve">Whipping Cream (100% Fresh Pasteurised **MILK**, Butterfat 38%), Sugar (100% White Sugar), Dark Chocolate (Cocoa Mass, Sugar, Cocoa Butter, **SOYA**, Natural Vanilla Flavouring), **MILK** Chocolate (Sugar, **MILK**, Cocoa Butter, Cocoa Mass, **SOYA**, Natural Vanilla Flavouring), **HAZELNUT**, Gelatine (Bronze Leaf), Chocolate Sponge Sheet (**WHEAT** Flour, Calcium Carbonate, Iron, Niacin, Thiamine), Sugar, Whole **EGG**, Water, **EGG** whites, Syrup of Glucose Powder, Inverted Sugar, Cacao Powder, Sorbitol (**GLUTEN**), Baking Powder E450-E500 (Carrier: **WHEAT** Starch), Pea Flour, Roasted **BARLEY** Flour, Emulsifier E471, Preservative E282, Potato Starch, Salt, Lactic Proteins), Water, **HAZELNUT** Paste (3%), Chocolate Powder (Cocoa Mass, Milk, Sugar, **SOYA**, Natural Vanilla Flavouring). </t>
  </si>
  <si>
    <t>White Chocolate (Sugar, **MILK**, Cocoa Butter, **SOYA**, Natural Vanilla Flavouring), Whipping Cream (100% Fresh Pasteurised **MILK**, Butterfat 38%), Raspberries, Sugar (100% White Sugar), Gelatine (Bronze Leaf), Vanilla Sponge Sheet (**WHEAT** Flour ( Calcium Carbonate, Iron, Niacin, Thiamine), Sugar, Whole **EGG**, Glucose Syrup, Inverted Sugar, Sorbitol (**GLUTEN**), Baking Powder E450-E500, **BARLEY** Flour), Emulsifier E471 (Sorbitol, Water, Mono and Di-glycerides of Fatty Acids), Preservative E282, Potato Starch, Salt), Water, Redcurrant, Sugar Snow (Sugar, **WHEAT** Starch, Vegetable Fat).</t>
  </si>
  <si>
    <t>Whipping Cream (100% Pasteurised **MILK**, Butterfat 38%), Raspberry Puree (85% Raspberries, 15% Sugar)(7.42%), Strawberry Puree (85% Strawberry, 15% Sugar)(12%), Sugar (100% White Sugar), Vanilla Sponge Sheet (**WHEAT** Flour (Calcium Carbonate, Iron, Niacin, Thiamine), Sugar, Whole **EGG**, Glucose Syrup, Inverted Sugar, Sorbitol (**GLUTEN**), Baking Powder E450-E500, **BARLEY** Flour), Emulsifier E471 (Sorbitol, Water, Mono and Di-glycerides of Fatty Acids), Preservative E282, Potato Starch, Salt), Champagne Compound (Marc de Champagne (35%), Xanthan Gum) (5%), **EGG** White, Gelatine (Bronze Leaf), Water, Fresh Strawberry, Sugar Snow (Sugar, **WHEAT** Starch, Vegetable Fat), White Chocolate (Sugar, **MILK**, Cocoa Butter, **SOYA**, Natural Vanilla Flavouring)(16%).</t>
  </si>
  <si>
    <t>Whipping Cream (100% Fresh Pasteurised **MILK**, Butterfat 38%), Dark Chocolate (Cocoa Mass, Sugar, Cocoa Butter, **SOYA**, Natural Vanilla Flavouring)(21.46%), Margarine (Vegetable Oil, Salt, Emulsifier E471, Colouring E100), Castor Sugar (100% White Sugar), **MILK** Chocolate (Sugar, **MILK**, Cocoa Butter, Cocoa Mass, **SOYA**, Natural Vanilla Flavouring)(10.73%), Chocolate Sponge Sheet (**WHEAT** Flour (Calcium Carbonate, Iron, Niacin, Thiamine), Sugar, Whole **EGG**, Glucose Syrup, Inverted Sugar, Cacao Powder, Sorbitol (**GLUTEN**), Baking Powder E450-E500,**BARLEY** Flour, Emulsifier E471 (Sorbitol, Water, Mono and Di-glycerides of Fatty Acids), Preservative E282, Potato Starch, Salt), Vanilla Sponge Sheet (**WHEAT** Flour (Calcium Carbonate, Iron, Niacin, Thiamine), Sugar, Whole **EGG**, Glucose Syrup, Inverted Sugar, Sorbitol (**GLUTEN**), Baking Powder E450-E500, **BARLEY** Flour), Emulsifier E471 (Sorbitol, Water, Mono and Di-glycerides of Fatty Acids), Preservative E282, Potato Starch, Salt), Coffee Extract (32% Coffee, Water, Sugar) (2.68%), Chocolate Powder (Cocoa Mass, **MILK**, Sugar, **SOYA**, Natural Vanilla Flavouring), Mocha Bean (Sugar, Cocoa Butter, Coffee (1%), Emulsifier (Sunflower Lecithin), Vanilla Flavouring, Glazing Agent, Dried **EGG** White).</t>
  </si>
  <si>
    <t>Whipping Cream (100% Fresh Pasteurised **MILK**, Butterfat 38%), Dark Chocolate (Cocoa Mass, Sugar, Cocoa Butter, **SOYA**, Natural Vanilla Flavouring)(21.46%), Margarine (Vegetable Oil, Salt, Emulsifier E471, Colouring E100), Castor Sugar (100% White Sugar), **MILK** Chocolate (Sugar, **MILK**, Cocoa Butter, Cocoa Mass, **SOYA**, Natural Vanilla Flavouring)(10.73%), Chocolate Sponge Sheet (**WHEAT** Flour (Calcium Carbonate, Iron, Niacin, Thiamine), Sugar, Whole **EGG**, Glucose Syrup, Inverted Sugar, Cacao Powder, Sorbitol (**GLUTEN**), Baking Powder E450-E500,**BARLEY** Flour, Emulsifier E471 (Sorbitol, Water, Mono and Di-glycerides of Fatty Acids), Preservative E282, Potato Starch, Salt), Vanilla Sponge Sheet (**WHEAT** Flour (Calcium Carbonate, Iron, Niacin, Thiamine), Sugar, Whole **EGG**, Glucose Syrup, Inverted Sugar, Sorbitol (**GLUTEN**), Baking Powder E450-E500, **BARLEY** Flour), Emulsifier E471 (Sorbitol, Water, Mono and Di-glycerides of Fatty Acids), Preservative E282, Potato Starch, Salt), Coffee Extract (32% Coffee, Water, Sugar) (2.68%), Chocolate Powder (Cocoa Mass, **MILK**, Sugar, **SOYA**, Natural Vanilla Flavouring), Mocha Bean (Sugar, Cocoa butter, Coffee (1%), Emulsifier (Sunflower Lecithin), Vanilla Flavouring, Glazing agent, Dried **EGG** White).</t>
  </si>
  <si>
    <t>Whipping Cream (100% Fresh Pasteurised **MILK**, butterfat 38%), Sugar (100% White Sugar), Passion Fruit Puree (85% passion fruit, 15% sugar)(20.39%), Mango Puree (85% Mango, 15% Sugar)(9.13%), Vanilla Sponge Sheet (**WHEAT** Flour (Calcium Carbonate, Iron, Niacin, Thiamine), Sugar, Whole **EGG**, Glucose Syrup, Inverted Sugar, Sorbitol (**GLUTEN**), Baking Powder E450-E500, **BARLEY** flour), Emulsifier E471 (Sorbitol, Water, Mono and Di-glycerides of Fatty Acids), Preservative E282, Potato Starch, Salt), White Chocolate (Sugar, **MILK**, Cocoa Butter, **SOYA**, Natural Vanilla Flavouring), Sugar Snow (Sugar, **WHEAT** Starch, Vegetable Fat), **EGG** White, Gelatine (Bronze Leaf), Water, Sugar Snow (Sugar, **WHEAT** Starch, Vegetable Fat), Orange Chocolate (Sugar, Cocoa Butter (29%), Whole **MILK** Powder, **SOYA**, Natural Orange Flavour, Natural Vanilla Flavour.</t>
  </si>
  <si>
    <t>Whipping Cream (100% Fresh Pasteurised **MILK**, Butterfat 38%), Sugar (100% White Sugar), Passion Fruit Puree (85% Passion Fruit, 15% Sugar)(20.39%), Mango Puree (85% Mango, 15% Sugar)(9.13%), Vanilla Sponge Sheet (**WHEAT** Flour (Calcium Carbonate, Iron, Niacin, Thiamine), Sugar, Whole **EGG**, Syrup of Glucose Powder, Inverted Sugar, Sorbitol (**GLUTEN**), Baking Powder E450-E500, Pea Flour, Roasted **BARLEY** Flour, Emulsifier E471), White Chocolate (Sugar, **MILK**, Cocoa Butter, **SOYA**, Natural Vanilla Flavouring), Sugar Snow (Sugar, **WHEAT** Starch, Vegetable Fat), **EGG** White, Gelatine (Bronze Leaf), Water, Fresh Redcurrant.</t>
  </si>
  <si>
    <t>Whipping Cream (100% Fresh Pasteurised **MILK**, Butterfat 38%), Dark Chocolate (Cocoa Mass, Sugar, Cocoa Butter, **SOYA**, Natural Vanilla Flavouring), **MILK** Chocolate (Sugar, **MILK**, Cocoa Butter, Cocoa Mass, **SOYA**, Natural Vanilla Flavouring), Sugar (100% White Sugar), Cherries, Chocolate Powder (Cocoa Mass, **MILK**, Sugar, **SOYA**, Natural Vanilla Flavouring), Chocolate Sponge Sheet (**WHEAT** Flour (Calcium Carbonate, Iron, Niacin, Thiamine), Sugar, Whole **EGG**, Glucose Syrup, Inverted Sugar, Cacao Powder, Sorbitol (**GLUTEN**), Baking Powder E450-E500,**BARLEY** Flour, Emulsifier E471 (Sorbitol, Water, Mono and Di-glycerides of Fatty Acids), Preservative E282, Potato Starch, Salt), Sugar Snow (Sugar, **WHEAT** Starch, Vegetable Fat).</t>
  </si>
  <si>
    <t>**Milk** Chocolate (Sugar, **Milk**, Cocoa Butter, Cocoa Mass, **Soya**, Natural Vanilla Flavouring) (44.52%), Whipping Cream (100% Fresh Pasteurised **Milk**, butterfat 38%), Sugar (100% White Sugar), Chocolate Sponge (**WHEAT** flour (Calcium, iron, niacin, thiamin), Water, Sugar (100% White Sugar), Whole **Egg**, Baking powder (E450, E500), Emulsifier (E471), **Egg** White, Salt, Glucose powder, Sorbitol, Pea flour, Roast **Barley**, Preservative (E282), Potato starch, Cocoa powder (Cocoa Mass, Sugar, **Milk**, **Soya**, Natural Vanilla Flavouring)), Gelatine (Bronze Leaf), Orange Compound (Water, Xanthan Gum, Citric Acid),  (1.01%), Dark Chocolate (Cocoa Mass, Sugar, Cocoa Butter, **Soya**, Natural Vanilla Flavouring), Chocolate Powder (Cocoa Mass, **Milk**, sugar **Soya**, natural vanilla flavouring).</t>
  </si>
  <si>
    <t>Summer Pudding Torte</t>
  </si>
  <si>
    <t>St Clements Tart</t>
  </si>
  <si>
    <t xml:space="preserve">Ingot White Chocolate &amp; Raspberry </t>
  </si>
  <si>
    <t>Tiramisu Dome with Cappuccino Cream</t>
  </si>
  <si>
    <t>Banoffee Cheesecake</t>
  </si>
  <si>
    <t>Whipping Cream (100% Fresh Pasteurised **Milk**, butterfat 38%), Sugar (100% White Sugar), Passion Fruit Puree (85% passion fruit, 15% sugar) (20.39%), Mango Puree (85% mango, 15% sugar) (9.13%), Vanilla Sponge Sheet (**WHEAT** Flour (**Wheat** Flour, Calcium Carbonate, Iron, Niacin, Thiamin), Sugar, Whole **Eggs**, Syrup of Glucose Powder, Inverted Sugar, Sorbitol (Gluten), Baking Powder E450-E500, pea flour, roasted **barley** flour, emulsifier E471)), White Chocolate (Sugar, **Milk**, Cocoa Butter, **Soya**, Natural Vanilla Flavouring), Sugar Snow (Sugar, **wheat** starch, vegetable fat),  **Egg** White, Gelatine (Bronze Leaf), water, Sugar Snow (Sugar, **wheat** starch, vegetable fat), fresh redcurrant.</t>
  </si>
  <si>
    <t>70AMNT</t>
  </si>
  <si>
    <t>Whipping Cream (100% Pasteurised **MILK**, Butterfat 38%), Raspberry Puree (85% Raspberries, 15% Sugar)(7.42%), Strawberry Puree (85% Strawberry, 15% Sugar)(12%), Sugar (100% White Sugar), Vanilla Sponge Sheet (**WHEAT** Flour (Calcium Carbonate, Iron, Niacin, Thiamine), Sugar, Whole **EGG**, Glucose Syrup, Inverted Sugar, Sorbitol (**GLUTEN**), Baking Powder E450-E500, **BARLEY** Flour), Emulsifier E471 (Sorbitol, Water, Mono and Di-glycerides of Fatty Acids), Preservative E282, Potato Starch, Salt), Champagne Compound (Marc de Champagne (35%), Xanthan Gum) (5%), **EGG** White, Gelatine (Bronze Leaf), Water, Sugar Snow (Sugar, **WHEAT** Starch, Vegetable Fat), White Chocolate (Sugar, **MILK**, Cocoa Butter, **SOYA**, Natural Vanilla Flavouring)(16%).</t>
  </si>
  <si>
    <t>Layered Champagne &amp; Strawberry Mousse</t>
  </si>
  <si>
    <t>Updated 22nd August 2024</t>
  </si>
  <si>
    <t>203AMNT</t>
  </si>
  <si>
    <t>Celebration Baked Vanilla &amp; Lemon Cheesecake With a Plaque</t>
  </si>
  <si>
    <t>204AMNT</t>
  </si>
  <si>
    <t>Celebration Baked White Choc &amp; Strawberry Ripple Cheesecake With a Plaque</t>
  </si>
  <si>
    <t>503AMNT</t>
  </si>
  <si>
    <t>Celebration Belgian Choc Mousse Cake With a Plaque</t>
  </si>
  <si>
    <t>106BMNT</t>
  </si>
  <si>
    <t>202AMNT</t>
  </si>
  <si>
    <t>Celebration Malted Cappuccino Cheesecake With a Plaque</t>
  </si>
  <si>
    <t>Full Fat Soft Cheese (99.4% **Milk**, 0.6% Salt), Whipping Cream (100% Fresh Pasteurised **Milk**, butterfat 38%), Biscuit crumb (**WHEAT** flour (calcium, iron, niacin, thiamine), White Chocolate (Sugar, **Milk**, Cocoa butter, **Soya**, Natural vanilla flavouring) (16%), Sugar (100% White Sugar), Vegetable oil (rapeseed), Sugar (100% White Sugar), Whole **Egg** (100% Pasteurised Free Range), Strawberry Puree (85% strawberry, 15% sugar) (5%)Margarine (Vegetable oil, salt, emulsifier E471, Colouring E100),  Cornflour,  Sugar Snow (Sugar, **WHEAT** Starch, Vegetable Fat), Marzipan (Sugar, **Almonds**, Glucose syrup) Dark Chocolate (Cocoa Mass, Sugar, Cocoa Butter, **Soya**, Natural Vanilla Flavouring).</t>
  </si>
  <si>
    <t>Whipping Cream (100% Fresh Pasteurised **Milk**, butterfat 38%), Sugar (100% White Sugar), Dark Chocolate (Cocoa Mass, Sugar, Cocoa Butter, **Soya**, Natural Vanilla), **Milk** Chocolate (Sugar, **Milk**, Cocoa Butter, Cocoa Mass, **Soya**, Natural Vanilla),  Chocolate Sponge Sheet (**WHEAT** Flour (**Wheat** Flour, Calcium Carbonate, Iron, Niacin, Thiamin), Sugar, Whole **Eggs**, Glucose, Inverted Sugar, Cacao Powder, Sorbitol (Gluten), Baking Powder (**wheat** starch), **barley** flour, emulsifier E471 (sorbitol, orange natural aroma), potato starch, salt, lactic proteins), Marzipan (Sugar, **Almonds**, Glucose syrup), Gelatine (Bronze Leaf),</t>
  </si>
  <si>
    <t>**Soya** milk(**Soya** base (Water, Hulled **Soya** beans 8.8%)), Gluten free self-raising flour (four blend (rice, potato, tapioca, maize, buckwheat), Castor Sugar (100% White Sugar), Full Fat Soft Cheese (99.4% **Milk**, 0.6% Salt), Vegetable oil (100% Rapeseed oil),  Lemon Compound (Water, Xanthan Gum, Citric Acid) (8%),Marzipan (Sugar, **Almonds**, Glucose syrup), Icing Sugar (97% sugar, maize starch), Baking powder (Sodium Hydrogen Carbonate, Starch), White Wine Vinegar</t>
  </si>
  <si>
    <t>Whipping Cream (100% Fresh Pasteurised **Milk**, butterfat 38%), Full Fat Soft Cheese (99.4% **Milk**, 0.6% Salt), Biscuit crumb (**WHEAT** flour (calcium, iron, niacin, thiamine), Wholemeal Flour (**WHEAT** Flour), Sugar (100% White Sugar), Vegetable oil (rapeseed) (Glucose Syrup, Salt)), Margarine (Vegetable oil, salt, Colouring E100), Natural Vanilla Flavouring), Sugar (100% White Sugar), Gelatine (Bronze Leaf), Coffee Extract coffee, water, sugar) (4%),  Mokka Bean (Sugar, Cocoa butter, Coffee (1%), Emulsifier (Sunflower Lecithin), Dried **Egg** White).Chocolate Powder (Cocoa Mass, **Milk**, sugar **Soya**)Marzipan (Sugar, **Almonds**, Glucose syrup) Dark Chocolate (Cocoa Mass, Sugar, Cocoa Butter, **Soya**, Natural Vanilla Flavouring).</t>
  </si>
  <si>
    <t>Full Fat Soft Cheese (99.4% **MILK**, 0.6% Salt), Whipping Cream (100% Fresh Pasteurised **MILK**, butterfat 38%), Biscuit crumb (**WHEAT** flour (calcium, iron, niacin, thiamine), Wholemeal flour (**WHEAT** flour), Sugar (100% White Sugar), Vegetable oil (rapeseed), Glucose Syrup, Sodium bicarbonate, Salt), Sugar (100% White Sugar), Whole **EGG** (100% Pasteurised Free Range), Margarine (Vegetable oil, salt, emulsifier E471, Colouring E100), Marzipan (Sugar, **ALMONDS**, Glucose syrup), Lemon Compound (Water, Xanthan Gum, Citric Acid, Beta Carotene, Riboflavin, Lime Oil) (5%), Cornflour, Apricot glaze (Water, Glucose fructose syrup, sugar, citric acid E330, salt E332, Anti caking agent E341iii, Colouring E160a, natural lime flavour, pectin E440, preservative E202), Candied Lemon (Lemon, Sugar, Glucose Syrup), Vanilla Bean Paste (0.24%), White Chocolate (Sugar, **MILK**, Cocoa Butter, **SOYA**), Fresh blueberry.</t>
  </si>
  <si>
    <t>Celebration Gluten-Free &amp; Egg-Free Lemon Cake With a Plaque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</si>
</sst>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16" x14ac:knownFonts="1">
    <font>
      <sz val="11"/>
      <color theme="1"/>
      <name val="Calibri"/>
      <family val="2"/>
      <scheme val="minor"/>
    </font>
    <font>
      <sz val="8"/>
      <color indexed="8"/>
      <name val="Calibri"/>
      <family val="2"/>
    </font>
    <font>
      <b/>
      <sz val="12"/>
      <color indexed="8"/>
      <name val="Calibri"/>
      <family val="2"/>
    </font>
    <font>
      <b/>
      <sz val="11"/>
      <color indexed="8"/>
      <name val="Calibri"/>
      <family val="2"/>
    </font>
    <font>
      <b/>
      <sz val="10"/>
      <color indexed="8"/>
      <name val="Calibri"/>
      <family val="2"/>
    </font>
    <font>
      <sz val="8"/>
      <color theme="1"/>
      <name val="Calibri"/>
      <family val="2"/>
      <scheme val="minor"/>
    </font>
    <font>
      <b/>
      <sz val="8"/>
      <color indexed="8"/>
      <name val="Calibri"/>
      <family val="2"/>
    </font>
    <font>
      <b/>
      <sz val="8"/>
      <color theme="1"/>
      <name val="Calibri"/>
      <family val="2"/>
      <scheme val="minor"/>
    </font>
    <font>
      <b/>
      <sz val="8"/>
      <name val="Calibri"/>
      <family val="2"/>
      <scheme val="minor"/>
    </font>
    <font>
      <b/>
      <sz val="14"/>
      <name val="Calibri"/>
      <family val="2"/>
    </font>
    <font>
      <sz val="9"/>
      <color indexed="8"/>
      <name val="Calibri"/>
      <family val="2"/>
    </font>
    <font>
      <b/>
      <sz val="9"/>
      <color indexed="8"/>
      <name val="Calibri"/>
      <family val="2"/>
    </font>
    <font>
      <sz val="9"/>
      <color theme="1"/>
      <name val="Calibri"/>
      <family val="2"/>
      <scheme val="minor"/>
    </font>
    <font>
      <sz val="11"/>
      <color theme="1"/>
      <name val="Calibri"/>
      <family val="2"/>
      <scheme val="minor"/>
    </font>
    <font>
      <sz val="10"/>
      <name val="Arial"/>
      <family val="2"/>
    </font>
    <font>
      <b/>
      <sz val="14"/>
      <color indexed="8"/>
      <name val="Calibri"/>
      <family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9.9978637043366805E-2"/>
        <bgColor indexed="0"/>
      </patternFill>
    </fill>
    <fill>
      <patternFill patternType="solid">
        <fgColor theme="4" tint="0.599993896298104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s>
  <cellStyleXfs count="3">
    <xf numFmtId="0" fontId="0" fillId="0" borderId="0"/>
    <xf numFmtId="0" fontId="13" fillId="0" borderId="0"/>
    <xf numFmtId="0" fontId="14" fillId="0" borderId="0"/>
  </cellStyleXfs>
  <cellXfs count="46">
    <xf numFmtId="0" fontId="0" fillId="0" borderId="0" xfId="0"/>
    <xf numFmtId="0" fontId="1" fillId="0" borderId="0" xfId="0" applyFont="1"/>
    <xf numFmtId="164" fontId="1" fillId="0" borderId="0" xfId="0" applyNumberFormat="1" applyFont="1"/>
    <xf numFmtId="0" fontId="6" fillId="0" borderId="0" xfId="0" applyFont="1"/>
    <xf numFmtId="0" fontId="1" fillId="0" borderId="5" xfId="0" applyFont="1" applyBorder="1"/>
    <xf numFmtId="0" fontId="5" fillId="0" borderId="5" xfId="0" applyFont="1" applyBorder="1"/>
    <xf numFmtId="0" fontId="1" fillId="0" borderId="6" xfId="0" applyFont="1" applyBorder="1"/>
    <xf numFmtId="0" fontId="5" fillId="0" borderId="6" xfId="0" applyFont="1" applyBorder="1"/>
    <xf numFmtId="0" fontId="1" fillId="0" borderId="7" xfId="0" applyFont="1" applyBorder="1"/>
    <xf numFmtId="0" fontId="5" fillId="0" borderId="7" xfId="0" applyFont="1" applyBorder="1"/>
    <xf numFmtId="0" fontId="5" fillId="0" borderId="5" xfId="0" applyFont="1" applyBorder="1" applyProtection="1">
      <protection locked="0"/>
    </xf>
    <xf numFmtId="2" fontId="1" fillId="0" borderId="5" xfId="0" applyNumberFormat="1" applyFont="1" applyBorder="1"/>
    <xf numFmtId="2" fontId="1" fillId="0" borderId="6" xfId="0" applyNumberFormat="1" applyFont="1" applyBorder="1"/>
    <xf numFmtId="0" fontId="1" fillId="0" borderId="5" xfId="0" applyFont="1" applyBorder="1" applyAlignment="1">
      <alignment horizontal="left"/>
    </xf>
    <xf numFmtId="2" fontId="1" fillId="0" borderId="7" xfId="0" applyNumberFormat="1" applyFont="1" applyBorder="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readingOrder="1"/>
    </xf>
    <xf numFmtId="0" fontId="9" fillId="5" borderId="1" xfId="0" applyFont="1" applyFill="1" applyBorder="1" applyAlignment="1">
      <alignment horizontal="center" vertical="center"/>
    </xf>
    <xf numFmtId="14" fontId="6"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left" vertical="center"/>
    </xf>
    <xf numFmtId="0" fontId="10" fillId="2" borderId="2" xfId="0" applyFont="1" applyFill="1" applyBorder="1" applyAlignment="1">
      <alignment horizontal="left" vertical="center"/>
    </xf>
    <xf numFmtId="0" fontId="10" fillId="0" borderId="0" xfId="0" applyFont="1" applyAlignment="1">
      <alignment vertical="center"/>
    </xf>
    <xf numFmtId="0" fontId="10" fillId="2" borderId="2" xfId="0" applyFont="1" applyFill="1" applyBorder="1" applyAlignment="1">
      <alignment vertical="center"/>
    </xf>
    <xf numFmtId="0" fontId="10" fillId="0" borderId="0" xfId="0" applyFont="1"/>
    <xf numFmtId="0" fontId="10" fillId="0" borderId="0" xfId="0" applyFont="1" applyAlignment="1">
      <alignment horizontal="left"/>
    </xf>
    <xf numFmtId="0" fontId="12" fillId="0" borderId="0" xfId="0" applyFont="1" applyAlignment="1">
      <alignment horizontal="left"/>
    </xf>
    <xf numFmtId="0" fontId="10" fillId="2" borderId="2" xfId="0" applyFont="1" applyFill="1" applyBorder="1"/>
    <xf numFmtId="0" fontId="10" fillId="2" borderId="3" xfId="0" applyFont="1" applyFill="1" applyBorder="1" applyAlignment="1">
      <alignment horizontal="left"/>
    </xf>
    <xf numFmtId="0" fontId="10" fillId="2" borderId="3" xfId="0" applyFont="1" applyFill="1" applyBorder="1"/>
    <xf numFmtId="0" fontId="12" fillId="2" borderId="3" xfId="0" applyFont="1" applyFill="1" applyBorder="1" applyAlignment="1">
      <alignment horizontal="left"/>
    </xf>
    <xf numFmtId="0" fontId="10" fillId="2" borderId="4" xfId="0" applyFont="1" applyFill="1" applyBorder="1"/>
    <xf numFmtId="0" fontId="10" fillId="2" borderId="2" xfId="0" applyFont="1" applyFill="1" applyBorder="1" applyAlignment="1">
      <alignment horizontal="left"/>
    </xf>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xf>
    <xf numFmtId="0" fontId="11" fillId="0" borderId="0" xfId="0" applyFont="1"/>
    <xf numFmtId="0" fontId="4" fillId="0" borderId="0" xfId="0" applyFont="1" applyAlignment="1">
      <alignment vertical="center"/>
    </xf>
    <xf numFmtId="0" fontId="4" fillId="0" borderId="0" xfId="0" applyFont="1"/>
    <xf numFmtId="0" fontId="15" fillId="0" borderId="0" xfId="0" applyFont="1"/>
    <xf numFmtId="0" fontId="15" fillId="0" borderId="0" xfId="0" applyFont="1" applyAlignment="1">
      <alignment vertical="center"/>
    </xf>
  </cellXfs>
  <cellStyles count="3">
    <cellStyle name="Normal" xfId="0" builtinId="0"/>
    <cellStyle name="Normal 2" xfId="1" xr:uid="{3E9303D6-5EB4-49AC-B198-D6D198840F70}"/>
    <cellStyle name="Normal 3 2" xfId="2" xr:uid="{4B55DE54-C422-46BD-BA6D-7A74979105F6}"/>
  </cellStyles>
  <dxfs count="1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F70BB-7315-432E-8B4D-D5374B96F91B}">
  <dimension ref="A1:AF207"/>
  <sheetViews>
    <sheetView tabSelected="1" zoomScale="85" zoomScaleNormal="85" workbookViewId="0">
      <pane ySplit="1" topLeftCell="A2" activePane="bottomLeft" state="frozen"/>
      <selection pane="bottomLeft"/>
    </sheetView>
  </sheetViews>
  <sheetFormatPr defaultRowHeight="15" x14ac:dyDescent="0.25"/>
  <cols>
    <col min="1" max="1" width="11.85546875" customWidth="1"/>
    <col min="2" max="2" width="62.85546875" customWidth="1"/>
    <col min="3" max="3" width="28.5703125" customWidth="1"/>
    <col min="5" max="5" width="12.140625" customWidth="1"/>
    <col min="6" max="6" width="9.85546875" customWidth="1"/>
    <col min="10" max="10" width="11.7109375" customWidth="1"/>
    <col min="22" max="22" width="10.28515625" customWidth="1"/>
    <col min="23" max="23" width="12.42578125" customWidth="1"/>
    <col min="30" max="30" width="255.5703125" customWidth="1"/>
  </cols>
  <sheetData>
    <row r="1" spans="1:32" ht="41.25" customHeight="1" x14ac:dyDescent="0.25">
      <c r="A1" s="19"/>
      <c r="B1" s="20" t="s">
        <v>337</v>
      </c>
      <c r="C1" s="21" t="s">
        <v>514</v>
      </c>
      <c r="D1" s="22"/>
      <c r="E1" s="15" t="s">
        <v>287</v>
      </c>
      <c r="F1" s="16" t="s">
        <v>288</v>
      </c>
      <c r="G1" s="16" t="s">
        <v>289</v>
      </c>
      <c r="H1" s="16" t="s">
        <v>290</v>
      </c>
      <c r="I1" s="16" t="s">
        <v>291</v>
      </c>
      <c r="J1" s="16" t="s">
        <v>292</v>
      </c>
      <c r="K1" s="16" t="s">
        <v>293</v>
      </c>
      <c r="L1" s="16" t="s">
        <v>294</v>
      </c>
      <c r="M1" s="16" t="s">
        <v>295</v>
      </c>
      <c r="N1" s="16" t="s">
        <v>296</v>
      </c>
      <c r="O1" s="16" t="s">
        <v>297</v>
      </c>
      <c r="P1" s="17" t="s">
        <v>298</v>
      </c>
      <c r="Q1" s="17" t="s">
        <v>299</v>
      </c>
      <c r="R1" s="17" t="s">
        <v>300</v>
      </c>
      <c r="S1" s="17" t="s">
        <v>301</v>
      </c>
      <c r="T1" s="17" t="s">
        <v>302</v>
      </c>
      <c r="U1" s="17" t="s">
        <v>303</v>
      </c>
      <c r="V1" s="17" t="s">
        <v>304</v>
      </c>
      <c r="W1" s="17" t="s">
        <v>305</v>
      </c>
      <c r="X1" s="16" t="s">
        <v>306</v>
      </c>
      <c r="Y1" s="16" t="s">
        <v>307</v>
      </c>
      <c r="Z1" s="16" t="s">
        <v>308</v>
      </c>
      <c r="AA1" s="16" t="s">
        <v>309</v>
      </c>
      <c r="AB1" s="16" t="s">
        <v>310</v>
      </c>
      <c r="AC1" s="16" t="s">
        <v>311</v>
      </c>
      <c r="AD1" s="18" t="s">
        <v>312</v>
      </c>
    </row>
    <row r="2" spans="1:32" x14ac:dyDescent="0.25">
      <c r="A2" s="40" t="s">
        <v>441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1"/>
    </row>
    <row r="3" spans="1:32" x14ac:dyDescent="0.2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1"/>
    </row>
    <row r="4" spans="1:32" x14ac:dyDescent="0.25">
      <c r="A4" s="23" t="s">
        <v>0</v>
      </c>
      <c r="B4" s="23" t="s">
        <v>1</v>
      </c>
      <c r="C4" s="23" t="s">
        <v>2</v>
      </c>
      <c r="D4" s="23" t="s">
        <v>3</v>
      </c>
      <c r="E4" s="1"/>
      <c r="F4" s="3"/>
      <c r="G4" s="3"/>
      <c r="H4" s="1"/>
      <c r="I4" s="1"/>
      <c r="J4" s="1"/>
      <c r="K4" s="1"/>
      <c r="L4" s="1"/>
      <c r="M4" s="1"/>
      <c r="N4" s="1"/>
      <c r="O4" s="1"/>
      <c r="P4" s="1"/>
      <c r="Q4" s="1"/>
      <c r="R4" s="1"/>
      <c r="S4" s="1"/>
      <c r="T4" s="1"/>
      <c r="U4" s="1"/>
      <c r="V4" s="1"/>
      <c r="W4" s="1"/>
      <c r="X4" s="1"/>
      <c r="Y4" s="1"/>
      <c r="Z4" s="1"/>
      <c r="AA4" s="1"/>
      <c r="AB4" s="1"/>
      <c r="AC4" s="1"/>
      <c r="AD4" s="1"/>
    </row>
    <row r="5" spans="1:32" ht="18.75" x14ac:dyDescent="0.25">
      <c r="A5" s="45" t="s">
        <v>4</v>
      </c>
      <c r="B5" s="45"/>
      <c r="C5" s="1"/>
      <c r="D5" s="1"/>
      <c r="E5" s="1"/>
      <c r="F5" s="1"/>
      <c r="G5" s="1"/>
      <c r="H5" s="1"/>
      <c r="I5" s="1"/>
      <c r="J5" s="1"/>
      <c r="K5" s="1"/>
      <c r="L5" s="1"/>
      <c r="M5" s="1"/>
      <c r="N5" s="1"/>
      <c r="O5" s="1"/>
      <c r="P5" s="1"/>
      <c r="Q5" s="1"/>
      <c r="R5" s="1"/>
      <c r="S5" s="1"/>
      <c r="T5" s="1"/>
      <c r="U5" s="1"/>
      <c r="V5" s="1"/>
      <c r="W5" s="1"/>
      <c r="X5" s="1"/>
      <c r="Y5" s="1"/>
      <c r="Z5" s="1"/>
      <c r="AA5" s="1"/>
      <c r="AB5" s="1"/>
      <c r="AC5" s="1"/>
      <c r="AD5" s="1"/>
    </row>
    <row r="6" spans="1:32" x14ac:dyDescent="0.25">
      <c r="A6" s="24" t="s">
        <v>5</v>
      </c>
      <c r="B6" s="24" t="s">
        <v>6</v>
      </c>
      <c r="C6" s="37" t="s">
        <v>4</v>
      </c>
      <c r="D6" s="24" t="s">
        <v>7</v>
      </c>
      <c r="E6" s="4" t="str">
        <f>IF(ISNUMBER(SEARCH("gelatine", AD6)), "No", "Yes")</f>
        <v>No</v>
      </c>
      <c r="F6" s="5" t="s">
        <v>313</v>
      </c>
      <c r="G6" s="5" t="str">
        <f>IF(ISNUMBER(SEARCH("rye", AD6)), "Yes", "No")</f>
        <v>No</v>
      </c>
      <c r="H6" s="5" t="str">
        <f>IF(ISNUMBER(SEARCH("barley", AD6)), "Yes", "No")</f>
        <v>No</v>
      </c>
      <c r="I6" s="5" t="str">
        <f>IF(ISNUMBER(SEARCH("oats", AD6)), "Yes", "No")</f>
        <v>No</v>
      </c>
      <c r="J6" s="5" t="str">
        <f>IF(ISNUMBER(SEARCH("crustaceans", AD6)), "Yes", "No")</f>
        <v>No</v>
      </c>
      <c r="K6" s="5" t="str">
        <f>IF(ISNUMBER(SEARCH("egg", AD6)), "Yes", "No")</f>
        <v>No</v>
      </c>
      <c r="L6" s="5" t="str">
        <f>IF(ISNUMBER(SEARCH("fish", AD6)), "Yes", "No")</f>
        <v>No</v>
      </c>
      <c r="M6" s="5" t="str">
        <f>IF(ISNUMBER(SEARCH("peanuts", AD6)), "Yes", "No")</f>
        <v>No</v>
      </c>
      <c r="N6" s="5" t="str">
        <f>IF(ISNUMBER(SEARCH("soya", AD6)), "Yes", "No")</f>
        <v>Yes</v>
      </c>
      <c r="O6" s="5" t="str">
        <f>IF(ISNUMBER(SEARCH("milk", AD6)), "Yes", "No")</f>
        <v>Yes</v>
      </c>
      <c r="P6" s="5" t="str">
        <f>IF(ISNUMBER(SEARCH("almond", AD6)), "Yes", "No")</f>
        <v>No</v>
      </c>
      <c r="Q6" s="5" t="str">
        <f>IF(ISNUMBER(SEARCH("hazelnut", AD6)), "Yes", "No")</f>
        <v>No</v>
      </c>
      <c r="R6" s="5" t="str">
        <f>IF(ISNUMBER(SEARCH("walnut", AD6)), "Yes", "No")</f>
        <v>No</v>
      </c>
      <c r="S6" s="5" t="str">
        <f>IF(ISNUMBER(SEARCH("cashew", AD6)), "Yes", "No")</f>
        <v>No</v>
      </c>
      <c r="T6" s="5" t="str">
        <f>IF(ISNUMBER(SEARCH("pecan", AD6)), "Yes", "No")</f>
        <v>No</v>
      </c>
      <c r="U6" s="5" t="str">
        <f>IF(ISNUMBER(SEARCH("brazil nut", AD6)), "Yes", "No")</f>
        <v>No</v>
      </c>
      <c r="V6" s="5" t="str">
        <f>IF(ISNUMBER(SEARCH("pistachio", AD6)), "Yes", "No")</f>
        <v>No</v>
      </c>
      <c r="W6" s="5" t="str">
        <f>IF(OR(ISNUMBER(SEARCH("macadamia", AD6)),ISNUMBER(SEARCH("queensland",AD6))), "Yes", "No")</f>
        <v>No</v>
      </c>
      <c r="X6" s="5" t="str">
        <f>IF(ISNUMBER(SEARCH("celery", AD6)), "Yes", "No")</f>
        <v>No</v>
      </c>
      <c r="Y6" s="5" t="str">
        <f>IF(ISNUMBER(SEARCH("mustard", AD6)), "Yes", "No")</f>
        <v>No</v>
      </c>
      <c r="Z6" s="5" t="str">
        <f>IF(ISNUMBER(SEARCH("sesame", AD6)), "Yes", "No")</f>
        <v>No</v>
      </c>
      <c r="AA6" s="5" t="str">
        <f>IF(OR(ISNUMBER(SEARCH("sulphur", AD6)),ISNUMBER(SEARCH("sulphite",AD6))), "Yes", "No")</f>
        <v>No</v>
      </c>
      <c r="AB6" s="5" t="str">
        <f>IF(ISNUMBER(SEARCH("lupin", AD6)), "Yes", "No")</f>
        <v>No</v>
      </c>
      <c r="AC6" s="5" t="str">
        <f>IF(ISNUMBER(SEARCH("molluscs", AD6)), "Yes", "No")</f>
        <v>No</v>
      </c>
      <c r="AD6" s="1" t="s">
        <v>482</v>
      </c>
      <c r="AE6" s="24"/>
      <c r="AF6" s="24"/>
    </row>
    <row r="7" spans="1:32" x14ac:dyDescent="0.25">
      <c r="A7" s="24" t="s">
        <v>8</v>
      </c>
      <c r="B7" s="24" t="s">
        <v>9</v>
      </c>
      <c r="C7" s="37" t="s">
        <v>4</v>
      </c>
      <c r="D7" s="24" t="s">
        <v>7</v>
      </c>
      <c r="E7" s="4" t="str">
        <f t="shared" ref="E7:E15" si="0">IF(ISNUMBER(SEARCH("gelatine", AD7)), "No", "Yes")</f>
        <v>No</v>
      </c>
      <c r="F7" s="5" t="s">
        <v>313</v>
      </c>
      <c r="G7" s="5" t="str">
        <f t="shared" ref="G7:G70" si="1">IF(ISNUMBER(SEARCH("rye", AD7)), "Yes", "No")</f>
        <v>No</v>
      </c>
      <c r="H7" s="5" t="str">
        <f t="shared" ref="H7:H70" si="2">IF(ISNUMBER(SEARCH("barley", AD7)), "Yes", "No")</f>
        <v>No</v>
      </c>
      <c r="I7" s="5" t="str">
        <f t="shared" ref="I7:I70" si="3">IF(ISNUMBER(SEARCH("oats", AD7)), "Yes", "No")</f>
        <v>No</v>
      </c>
      <c r="J7" s="5" t="str">
        <f t="shared" ref="J7:J70" si="4">IF(ISNUMBER(SEARCH("crustaceans", AD7)), "Yes", "No")</f>
        <v>No</v>
      </c>
      <c r="K7" s="5" t="str">
        <f t="shared" ref="K7:K70" si="5">IF(ISNUMBER(SEARCH("egg", AD7)), "Yes", "No")</f>
        <v>No</v>
      </c>
      <c r="L7" s="5" t="str">
        <f t="shared" ref="L7:L70" si="6">IF(ISNUMBER(SEARCH("fish", AD7)), "Yes", "No")</f>
        <v>No</v>
      </c>
      <c r="M7" s="5" t="str">
        <f t="shared" ref="M7:M70" si="7">IF(ISNUMBER(SEARCH("peanuts", AD7)), "Yes", "No")</f>
        <v>No</v>
      </c>
      <c r="N7" s="5" t="str">
        <f t="shared" ref="N7:N72" si="8">IF(ISNUMBER(SEARCH("soya", AD7)), "Yes", "No")</f>
        <v>Yes</v>
      </c>
      <c r="O7" s="5" t="str">
        <f t="shared" ref="O7:O70" si="9">IF(ISNUMBER(SEARCH("milk", AD7)), "Yes", "No")</f>
        <v>Yes</v>
      </c>
      <c r="P7" s="5" t="str">
        <f t="shared" ref="P7:P70" si="10">IF(ISNUMBER(SEARCH("almond", AD7)), "Yes", "No")</f>
        <v>No</v>
      </c>
      <c r="Q7" s="5" t="str">
        <f t="shared" ref="Q7:Q70" si="11">IF(ISNUMBER(SEARCH("hazelnut", AD7)), "Yes", "No")</f>
        <v>No</v>
      </c>
      <c r="R7" s="5" t="str">
        <f t="shared" ref="R7:R70" si="12">IF(ISNUMBER(SEARCH("walnut", AD7)), "Yes", "No")</f>
        <v>No</v>
      </c>
      <c r="S7" s="5" t="str">
        <f t="shared" ref="S7:S70" si="13">IF(ISNUMBER(SEARCH("cashew", AD7)), "Yes", "No")</f>
        <v>No</v>
      </c>
      <c r="T7" s="5" t="str">
        <f t="shared" ref="T7:T70" si="14">IF(ISNUMBER(SEARCH("pecan", AD7)), "Yes", "No")</f>
        <v>No</v>
      </c>
      <c r="U7" s="5" t="str">
        <f t="shared" ref="U7:U70" si="15">IF(ISNUMBER(SEARCH("brazil nut", AD7)), "Yes", "No")</f>
        <v>No</v>
      </c>
      <c r="V7" s="5" t="str">
        <f t="shared" ref="V7:V15" si="16">IF(ISNUMBER(SEARCH("pistachio", AD7)), "Yes", "No")</f>
        <v>No</v>
      </c>
      <c r="W7" s="5" t="str">
        <f t="shared" ref="W7:W70" si="17">IF(OR(ISNUMBER(SEARCH("macadamia", AD7)),ISNUMBER(SEARCH("queensland",AD7))), "Yes", "No")</f>
        <v>No</v>
      </c>
      <c r="X7" s="5" t="str">
        <f t="shared" ref="X7:X70" si="18">IF(ISNUMBER(SEARCH("celery", AD7)), "Yes", "No")</f>
        <v>No</v>
      </c>
      <c r="Y7" s="5" t="str">
        <f t="shared" ref="Y7:Y70" si="19">IF(ISNUMBER(SEARCH("mustard", AD7)), "Yes", "No")</f>
        <v>No</v>
      </c>
      <c r="Z7" s="5" t="str">
        <f t="shared" ref="Z7:Z70" si="20">IF(ISNUMBER(SEARCH("sesame", AD7)), "Yes", "No")</f>
        <v>No</v>
      </c>
      <c r="AA7" s="5" t="str">
        <f t="shared" ref="AA7:AA70" si="21">IF(OR(ISNUMBER(SEARCH("sulphur", AD7)),ISNUMBER(SEARCH("sulphite",AD7))), "Yes", "No")</f>
        <v>No</v>
      </c>
      <c r="AB7" s="5" t="str">
        <f t="shared" ref="AB7:AB70" si="22">IF(ISNUMBER(SEARCH("lupin", AD7)), "Yes", "No")</f>
        <v>No</v>
      </c>
      <c r="AC7" s="5" t="str">
        <f t="shared" ref="AC7:AC70" si="23">IF(ISNUMBER(SEARCH("molluscs", AD7)), "Yes", "No")</f>
        <v>No</v>
      </c>
      <c r="AD7" s="1" t="s">
        <v>483</v>
      </c>
      <c r="AE7" s="24"/>
      <c r="AF7" s="24"/>
    </row>
    <row r="8" spans="1:32" x14ac:dyDescent="0.25">
      <c r="A8" s="24" t="s">
        <v>10</v>
      </c>
      <c r="B8" s="24" t="s">
        <v>9</v>
      </c>
      <c r="C8" s="37" t="s">
        <v>4</v>
      </c>
      <c r="D8" s="24" t="s">
        <v>11</v>
      </c>
      <c r="E8" s="4" t="str">
        <f t="shared" si="0"/>
        <v>No</v>
      </c>
      <c r="F8" s="5" t="s">
        <v>313</v>
      </c>
      <c r="G8" s="5" t="str">
        <f t="shared" si="1"/>
        <v>No</v>
      </c>
      <c r="H8" s="5" t="str">
        <f t="shared" si="2"/>
        <v>No</v>
      </c>
      <c r="I8" s="5" t="str">
        <f t="shared" si="3"/>
        <v>No</v>
      </c>
      <c r="J8" s="5" t="str">
        <f t="shared" si="4"/>
        <v>No</v>
      </c>
      <c r="K8" s="5" t="str">
        <f t="shared" si="5"/>
        <v>No</v>
      </c>
      <c r="L8" s="5" t="str">
        <f t="shared" si="6"/>
        <v>No</v>
      </c>
      <c r="M8" s="5" t="str">
        <f t="shared" si="7"/>
        <v>No</v>
      </c>
      <c r="N8" s="5" t="str">
        <f t="shared" si="8"/>
        <v>Yes</v>
      </c>
      <c r="O8" s="5" t="str">
        <f t="shared" si="9"/>
        <v>Yes</v>
      </c>
      <c r="P8" s="5" t="str">
        <f t="shared" si="10"/>
        <v>No</v>
      </c>
      <c r="Q8" s="5" t="str">
        <f t="shared" si="11"/>
        <v>No</v>
      </c>
      <c r="R8" s="5" t="str">
        <f t="shared" si="12"/>
        <v>No</v>
      </c>
      <c r="S8" s="5" t="str">
        <f t="shared" si="13"/>
        <v>No</v>
      </c>
      <c r="T8" s="5" t="str">
        <f t="shared" si="14"/>
        <v>No</v>
      </c>
      <c r="U8" s="5" t="str">
        <f t="shared" si="15"/>
        <v>No</v>
      </c>
      <c r="V8" s="5" t="str">
        <f t="shared" si="16"/>
        <v>No</v>
      </c>
      <c r="W8" s="5" t="str">
        <f t="shared" si="17"/>
        <v>No</v>
      </c>
      <c r="X8" s="5" t="str">
        <f t="shared" si="18"/>
        <v>No</v>
      </c>
      <c r="Y8" s="5" t="str">
        <f t="shared" si="19"/>
        <v>No</v>
      </c>
      <c r="Z8" s="5" t="str">
        <f t="shared" si="20"/>
        <v>No</v>
      </c>
      <c r="AA8" s="5" t="str">
        <f t="shared" si="21"/>
        <v>No</v>
      </c>
      <c r="AB8" s="5" t="str">
        <f t="shared" si="22"/>
        <v>No</v>
      </c>
      <c r="AC8" s="5" t="str">
        <f t="shared" si="23"/>
        <v>No</v>
      </c>
      <c r="AD8" s="1" t="s">
        <v>484</v>
      </c>
      <c r="AE8" s="24"/>
      <c r="AF8" s="24"/>
    </row>
    <row r="9" spans="1:32" x14ac:dyDescent="0.25">
      <c r="A9" s="24" t="s">
        <v>12</v>
      </c>
      <c r="B9" s="24" t="s">
        <v>13</v>
      </c>
      <c r="C9" s="37" t="s">
        <v>4</v>
      </c>
      <c r="D9" s="24" t="s">
        <v>7</v>
      </c>
      <c r="E9" s="4" t="str">
        <f t="shared" si="0"/>
        <v>No</v>
      </c>
      <c r="F9" s="5" t="s">
        <v>313</v>
      </c>
      <c r="G9" s="5" t="str">
        <f t="shared" si="1"/>
        <v>No</v>
      </c>
      <c r="H9" s="5" t="str">
        <f t="shared" si="2"/>
        <v>No</v>
      </c>
      <c r="I9" s="5" t="str">
        <f t="shared" si="3"/>
        <v>No</v>
      </c>
      <c r="J9" s="5" t="str">
        <f t="shared" si="4"/>
        <v>No</v>
      </c>
      <c r="K9" s="5" t="str">
        <f t="shared" si="5"/>
        <v>No</v>
      </c>
      <c r="L9" s="5" t="str">
        <f t="shared" si="6"/>
        <v>No</v>
      </c>
      <c r="M9" s="5" t="str">
        <f t="shared" si="7"/>
        <v>No</v>
      </c>
      <c r="N9" s="5" t="str">
        <f t="shared" si="8"/>
        <v>Yes</v>
      </c>
      <c r="O9" s="5" t="str">
        <f t="shared" si="9"/>
        <v>Yes</v>
      </c>
      <c r="P9" s="5" t="str">
        <f t="shared" si="10"/>
        <v>No</v>
      </c>
      <c r="Q9" s="5" t="str">
        <f t="shared" si="11"/>
        <v>No</v>
      </c>
      <c r="R9" s="5" t="str">
        <f t="shared" si="12"/>
        <v>No</v>
      </c>
      <c r="S9" s="5" t="str">
        <f t="shared" si="13"/>
        <v>No</v>
      </c>
      <c r="T9" s="5" t="str">
        <f t="shared" si="14"/>
        <v>No</v>
      </c>
      <c r="U9" s="5" t="str">
        <f t="shared" si="15"/>
        <v>No</v>
      </c>
      <c r="V9" s="5" t="str">
        <f t="shared" si="16"/>
        <v>No</v>
      </c>
      <c r="W9" s="5" t="str">
        <f t="shared" si="17"/>
        <v>No</v>
      </c>
      <c r="X9" s="5" t="str">
        <f t="shared" si="18"/>
        <v>No</v>
      </c>
      <c r="Y9" s="5" t="str">
        <f t="shared" si="19"/>
        <v>No</v>
      </c>
      <c r="Z9" s="5" t="str">
        <f t="shared" si="20"/>
        <v>No</v>
      </c>
      <c r="AA9" s="5" t="str">
        <f t="shared" si="21"/>
        <v>No</v>
      </c>
      <c r="AB9" s="5" t="str">
        <f t="shared" si="22"/>
        <v>No</v>
      </c>
      <c r="AC9" s="5" t="str">
        <f t="shared" si="23"/>
        <v>No</v>
      </c>
      <c r="AD9" s="1" t="s">
        <v>485</v>
      </c>
      <c r="AE9" s="24"/>
      <c r="AF9" s="24"/>
    </row>
    <row r="10" spans="1:32" x14ac:dyDescent="0.25">
      <c r="A10" s="24" t="s">
        <v>14</v>
      </c>
      <c r="B10" s="24" t="s">
        <v>15</v>
      </c>
      <c r="C10" s="37" t="s">
        <v>4</v>
      </c>
      <c r="D10" s="24" t="s">
        <v>11</v>
      </c>
      <c r="E10" s="4" t="s">
        <v>479</v>
      </c>
      <c r="F10" s="5" t="s">
        <v>313</v>
      </c>
      <c r="G10" s="5" t="str">
        <f t="shared" si="1"/>
        <v>No</v>
      </c>
      <c r="H10" s="5" t="str">
        <f t="shared" si="2"/>
        <v>No</v>
      </c>
      <c r="I10" s="5" t="str">
        <f t="shared" si="3"/>
        <v>No</v>
      </c>
      <c r="J10" s="5" t="str">
        <f t="shared" si="4"/>
        <v>No</v>
      </c>
      <c r="K10" s="5" t="str">
        <f t="shared" si="5"/>
        <v>Yes</v>
      </c>
      <c r="L10" s="5" t="str">
        <f t="shared" si="6"/>
        <v>No</v>
      </c>
      <c r="M10" s="5" t="str">
        <f t="shared" si="7"/>
        <v>No</v>
      </c>
      <c r="N10" s="5" t="str">
        <f t="shared" si="8"/>
        <v>Yes</v>
      </c>
      <c r="O10" s="5" t="str">
        <f t="shared" si="9"/>
        <v>Yes</v>
      </c>
      <c r="P10" s="5" t="str">
        <f t="shared" si="10"/>
        <v>No</v>
      </c>
      <c r="Q10" s="5" t="str">
        <f t="shared" si="11"/>
        <v>No</v>
      </c>
      <c r="R10" s="5" t="str">
        <f t="shared" si="12"/>
        <v>No</v>
      </c>
      <c r="S10" s="5" t="str">
        <f t="shared" si="13"/>
        <v>No</v>
      </c>
      <c r="T10" s="5" t="str">
        <f t="shared" si="14"/>
        <v>No</v>
      </c>
      <c r="U10" s="5" t="str">
        <f t="shared" si="15"/>
        <v>No</v>
      </c>
      <c r="V10" s="5" t="str">
        <f t="shared" si="16"/>
        <v>No</v>
      </c>
      <c r="W10" s="5" t="str">
        <f t="shared" si="17"/>
        <v>No</v>
      </c>
      <c r="X10" s="5" t="str">
        <f t="shared" si="18"/>
        <v>No</v>
      </c>
      <c r="Y10" s="5" t="str">
        <f t="shared" si="19"/>
        <v>No</v>
      </c>
      <c r="Z10" s="5" t="str">
        <f t="shared" si="20"/>
        <v>No</v>
      </c>
      <c r="AA10" s="5" t="str">
        <f t="shared" si="21"/>
        <v>No</v>
      </c>
      <c r="AB10" s="5" t="str">
        <f t="shared" si="22"/>
        <v>No</v>
      </c>
      <c r="AC10" s="5" t="str">
        <f t="shared" si="23"/>
        <v>No</v>
      </c>
      <c r="AD10" s="1" t="s">
        <v>486</v>
      </c>
      <c r="AE10" s="24"/>
      <c r="AF10" s="24"/>
    </row>
    <row r="11" spans="1:32" x14ac:dyDescent="0.25">
      <c r="A11" s="24" t="s">
        <v>16</v>
      </c>
      <c r="B11" s="24" t="s">
        <v>509</v>
      </c>
      <c r="C11" s="37" t="s">
        <v>4</v>
      </c>
      <c r="D11" s="24" t="s">
        <v>7</v>
      </c>
      <c r="E11" s="4" t="str">
        <f t="shared" si="0"/>
        <v>No</v>
      </c>
      <c r="F11" s="5" t="s">
        <v>313</v>
      </c>
      <c r="G11" s="5" t="str">
        <f t="shared" si="1"/>
        <v>No</v>
      </c>
      <c r="H11" s="5" t="str">
        <f t="shared" si="2"/>
        <v>No</v>
      </c>
      <c r="I11" s="5" t="str">
        <f t="shared" si="3"/>
        <v>No</v>
      </c>
      <c r="J11" s="5" t="str">
        <f t="shared" si="4"/>
        <v>No</v>
      </c>
      <c r="K11" s="5" t="str">
        <f t="shared" si="5"/>
        <v>No</v>
      </c>
      <c r="L11" s="5" t="str">
        <f t="shared" si="6"/>
        <v>No</v>
      </c>
      <c r="M11" s="5" t="str">
        <f t="shared" si="7"/>
        <v>No</v>
      </c>
      <c r="N11" s="5" t="str">
        <f t="shared" si="8"/>
        <v>Yes</v>
      </c>
      <c r="O11" s="5" t="str">
        <f t="shared" si="9"/>
        <v>Yes</v>
      </c>
      <c r="P11" s="5" t="str">
        <f t="shared" si="10"/>
        <v>No</v>
      </c>
      <c r="Q11" s="5" t="str">
        <f t="shared" si="11"/>
        <v>No</v>
      </c>
      <c r="R11" s="5" t="str">
        <f t="shared" si="12"/>
        <v>No</v>
      </c>
      <c r="S11" s="5" t="str">
        <f t="shared" si="13"/>
        <v>No</v>
      </c>
      <c r="T11" s="5" t="str">
        <f t="shared" si="14"/>
        <v>No</v>
      </c>
      <c r="U11" s="5" t="str">
        <f t="shared" si="15"/>
        <v>No</v>
      </c>
      <c r="V11" s="5" t="str">
        <f t="shared" si="16"/>
        <v>No</v>
      </c>
      <c r="W11" s="5" t="str">
        <f t="shared" si="17"/>
        <v>No</v>
      </c>
      <c r="X11" s="5" t="str">
        <f t="shared" si="18"/>
        <v>No</v>
      </c>
      <c r="Y11" s="5" t="str">
        <f t="shared" si="19"/>
        <v>No</v>
      </c>
      <c r="Z11" s="5" t="str">
        <f t="shared" si="20"/>
        <v>No</v>
      </c>
      <c r="AA11" s="5" t="str">
        <f t="shared" si="21"/>
        <v>No</v>
      </c>
      <c r="AB11" s="5" t="str">
        <f t="shared" si="22"/>
        <v>No</v>
      </c>
      <c r="AC11" s="5" t="str">
        <f t="shared" si="23"/>
        <v>No</v>
      </c>
      <c r="AD11" s="1" t="s">
        <v>487</v>
      </c>
      <c r="AE11" s="24"/>
      <c r="AF11" s="24"/>
    </row>
    <row r="12" spans="1:32" x14ac:dyDescent="0.25">
      <c r="A12" s="24" t="s">
        <v>17</v>
      </c>
      <c r="B12" s="24" t="s">
        <v>18</v>
      </c>
      <c r="C12" s="37" t="s">
        <v>4</v>
      </c>
      <c r="D12" s="24" t="s">
        <v>7</v>
      </c>
      <c r="E12" s="4" t="str">
        <f t="shared" si="0"/>
        <v>No</v>
      </c>
      <c r="F12" s="5" t="s">
        <v>313</v>
      </c>
      <c r="G12" s="5" t="str">
        <f t="shared" si="1"/>
        <v>No</v>
      </c>
      <c r="H12" s="5" t="str">
        <f t="shared" si="2"/>
        <v>No</v>
      </c>
      <c r="I12" s="5" t="str">
        <f t="shared" si="3"/>
        <v>No</v>
      </c>
      <c r="J12" s="5" t="str">
        <f t="shared" si="4"/>
        <v>No</v>
      </c>
      <c r="K12" s="5" t="str">
        <f t="shared" si="5"/>
        <v>No</v>
      </c>
      <c r="L12" s="5" t="str">
        <f t="shared" si="6"/>
        <v>No</v>
      </c>
      <c r="M12" s="5" t="str">
        <f t="shared" si="7"/>
        <v>No</v>
      </c>
      <c r="N12" s="5" t="str">
        <f t="shared" si="8"/>
        <v>No</v>
      </c>
      <c r="O12" s="5" t="str">
        <f t="shared" si="9"/>
        <v>Yes</v>
      </c>
      <c r="P12" s="5" t="str">
        <f t="shared" si="10"/>
        <v>No</v>
      </c>
      <c r="Q12" s="5" t="str">
        <f t="shared" si="11"/>
        <v>No</v>
      </c>
      <c r="R12" s="5" t="str">
        <f t="shared" si="12"/>
        <v>No</v>
      </c>
      <c r="S12" s="5" t="str">
        <f t="shared" si="13"/>
        <v>No</v>
      </c>
      <c r="T12" s="5" t="str">
        <f t="shared" si="14"/>
        <v>No</v>
      </c>
      <c r="U12" s="5" t="str">
        <f t="shared" si="15"/>
        <v>No</v>
      </c>
      <c r="V12" s="5" t="str">
        <f t="shared" si="16"/>
        <v>No</v>
      </c>
      <c r="W12" s="5" t="str">
        <f t="shared" si="17"/>
        <v>No</v>
      </c>
      <c r="X12" s="5" t="str">
        <f t="shared" si="18"/>
        <v>No</v>
      </c>
      <c r="Y12" s="5" t="str">
        <f t="shared" si="19"/>
        <v>No</v>
      </c>
      <c r="Z12" s="5" t="str">
        <f t="shared" si="20"/>
        <v>No</v>
      </c>
      <c r="AA12" s="5" t="str">
        <f t="shared" si="21"/>
        <v>No</v>
      </c>
      <c r="AB12" s="5" t="str">
        <f t="shared" si="22"/>
        <v>No</v>
      </c>
      <c r="AC12" s="5" t="str">
        <f t="shared" si="23"/>
        <v>No</v>
      </c>
      <c r="AD12" s="1" t="s">
        <v>488</v>
      </c>
      <c r="AE12" s="24"/>
      <c r="AF12" s="24"/>
    </row>
    <row r="13" spans="1:32" x14ac:dyDescent="0.25">
      <c r="A13" s="24" t="s">
        <v>19</v>
      </c>
      <c r="B13" s="24" t="s">
        <v>18</v>
      </c>
      <c r="C13" s="37" t="s">
        <v>4</v>
      </c>
      <c r="D13" s="24" t="s">
        <v>11</v>
      </c>
      <c r="E13" s="4" t="str">
        <f t="shared" si="0"/>
        <v>No</v>
      </c>
      <c r="F13" s="5" t="s">
        <v>313</v>
      </c>
      <c r="G13" s="5" t="str">
        <f t="shared" si="1"/>
        <v>No</v>
      </c>
      <c r="H13" s="5" t="str">
        <f t="shared" si="2"/>
        <v>No</v>
      </c>
      <c r="I13" s="5" t="str">
        <f t="shared" si="3"/>
        <v>No</v>
      </c>
      <c r="J13" s="5" t="str">
        <f t="shared" si="4"/>
        <v>No</v>
      </c>
      <c r="K13" s="5" t="str">
        <f t="shared" si="5"/>
        <v>No</v>
      </c>
      <c r="L13" s="5" t="str">
        <f t="shared" si="6"/>
        <v>No</v>
      </c>
      <c r="M13" s="5" t="str">
        <f t="shared" si="7"/>
        <v>No</v>
      </c>
      <c r="N13" s="5" t="str">
        <f t="shared" si="8"/>
        <v>Yes</v>
      </c>
      <c r="O13" s="5" t="str">
        <f t="shared" si="9"/>
        <v>Yes</v>
      </c>
      <c r="P13" s="5" t="str">
        <f t="shared" si="10"/>
        <v>No</v>
      </c>
      <c r="Q13" s="5" t="str">
        <f t="shared" si="11"/>
        <v>No</v>
      </c>
      <c r="R13" s="5" t="str">
        <f t="shared" si="12"/>
        <v>No</v>
      </c>
      <c r="S13" s="5" t="str">
        <f t="shared" si="13"/>
        <v>No</v>
      </c>
      <c r="T13" s="5" t="str">
        <f t="shared" si="14"/>
        <v>No</v>
      </c>
      <c r="U13" s="5" t="str">
        <f t="shared" si="15"/>
        <v>No</v>
      </c>
      <c r="V13" s="5" t="str">
        <f t="shared" si="16"/>
        <v>No</v>
      </c>
      <c r="W13" s="5" t="str">
        <f t="shared" si="17"/>
        <v>No</v>
      </c>
      <c r="X13" s="5" t="str">
        <f t="shared" si="18"/>
        <v>No</v>
      </c>
      <c r="Y13" s="5" t="str">
        <f t="shared" si="19"/>
        <v>No</v>
      </c>
      <c r="Z13" s="5" t="str">
        <f t="shared" si="20"/>
        <v>No</v>
      </c>
      <c r="AA13" s="5" t="str">
        <f t="shared" si="21"/>
        <v>No</v>
      </c>
      <c r="AB13" s="5" t="str">
        <f t="shared" si="22"/>
        <v>No</v>
      </c>
      <c r="AC13" s="5" t="str">
        <f t="shared" si="23"/>
        <v>No</v>
      </c>
      <c r="AD13" s="1" t="s">
        <v>489</v>
      </c>
      <c r="AE13" s="24"/>
      <c r="AF13" s="24"/>
    </row>
    <row r="14" spans="1:32" x14ac:dyDescent="0.25">
      <c r="A14" s="25" t="s">
        <v>20</v>
      </c>
      <c r="B14" s="25" t="s">
        <v>21</v>
      </c>
      <c r="C14" s="37" t="s">
        <v>4</v>
      </c>
      <c r="D14" s="24" t="s">
        <v>11</v>
      </c>
      <c r="E14" s="4" t="s">
        <v>479</v>
      </c>
      <c r="F14" s="4" t="s">
        <v>313</v>
      </c>
      <c r="G14" s="5" t="str">
        <f t="shared" si="1"/>
        <v>No</v>
      </c>
      <c r="H14" s="5" t="str">
        <f t="shared" si="2"/>
        <v>No</v>
      </c>
      <c r="I14" s="5" t="str">
        <f t="shared" si="3"/>
        <v>No</v>
      </c>
      <c r="J14" s="5" t="str">
        <f t="shared" si="4"/>
        <v>No</v>
      </c>
      <c r="K14" s="5" t="str">
        <f t="shared" si="5"/>
        <v>Yes</v>
      </c>
      <c r="L14" s="5" t="str">
        <f t="shared" si="6"/>
        <v>No</v>
      </c>
      <c r="M14" s="5" t="str">
        <f t="shared" si="7"/>
        <v>No</v>
      </c>
      <c r="N14" s="5" t="str">
        <f t="shared" si="8"/>
        <v>Yes</v>
      </c>
      <c r="O14" s="5" t="str">
        <f t="shared" si="9"/>
        <v>Yes</v>
      </c>
      <c r="P14" s="5" t="str">
        <f t="shared" si="10"/>
        <v>No</v>
      </c>
      <c r="Q14" s="5" t="str">
        <f t="shared" si="11"/>
        <v>No</v>
      </c>
      <c r="R14" s="5" t="str">
        <f t="shared" si="12"/>
        <v>No</v>
      </c>
      <c r="S14" s="5" t="str">
        <f t="shared" si="13"/>
        <v>No</v>
      </c>
      <c r="T14" s="5" t="str">
        <f t="shared" si="14"/>
        <v>No</v>
      </c>
      <c r="U14" s="5" t="str">
        <f t="shared" si="15"/>
        <v>No</v>
      </c>
      <c r="V14" s="5" t="str">
        <f t="shared" si="16"/>
        <v>No</v>
      </c>
      <c r="W14" s="5" t="str">
        <f t="shared" si="17"/>
        <v>No</v>
      </c>
      <c r="X14" s="5" t="str">
        <f t="shared" si="18"/>
        <v>No</v>
      </c>
      <c r="Y14" s="5" t="str">
        <f t="shared" si="19"/>
        <v>No</v>
      </c>
      <c r="Z14" s="5" t="str">
        <f t="shared" si="20"/>
        <v>No</v>
      </c>
      <c r="AA14" s="5" t="str">
        <f t="shared" si="21"/>
        <v>No</v>
      </c>
      <c r="AB14" s="5" t="str">
        <f t="shared" si="22"/>
        <v>No</v>
      </c>
      <c r="AC14" s="5" t="str">
        <f t="shared" si="23"/>
        <v>No</v>
      </c>
      <c r="AD14" s="1" t="s">
        <v>490</v>
      </c>
      <c r="AE14" s="25"/>
      <c r="AF14" s="25"/>
    </row>
    <row r="15" spans="1:32" x14ac:dyDescent="0.25">
      <c r="A15" s="25" t="s">
        <v>22</v>
      </c>
      <c r="B15" s="25" t="s">
        <v>23</v>
      </c>
      <c r="C15" s="37" t="s">
        <v>4</v>
      </c>
      <c r="D15" s="24" t="s">
        <v>11</v>
      </c>
      <c r="E15" s="4" t="str">
        <f t="shared" si="0"/>
        <v>No</v>
      </c>
      <c r="F15" s="4" t="s">
        <v>313</v>
      </c>
      <c r="G15" s="5" t="str">
        <f t="shared" si="1"/>
        <v>No</v>
      </c>
      <c r="H15" s="5" t="str">
        <f t="shared" si="2"/>
        <v>Yes</v>
      </c>
      <c r="I15" s="5" t="str">
        <f t="shared" si="3"/>
        <v>No</v>
      </c>
      <c r="J15" s="5" t="str">
        <f t="shared" si="4"/>
        <v>No</v>
      </c>
      <c r="K15" s="5" t="str">
        <f t="shared" si="5"/>
        <v>Yes</v>
      </c>
      <c r="L15" s="5" t="str">
        <f t="shared" si="6"/>
        <v>No</v>
      </c>
      <c r="M15" s="5" t="str">
        <f t="shared" si="7"/>
        <v>No</v>
      </c>
      <c r="N15" s="5" t="str">
        <f t="shared" si="8"/>
        <v>Yes</v>
      </c>
      <c r="O15" s="5" t="str">
        <f t="shared" si="9"/>
        <v>Yes</v>
      </c>
      <c r="P15" s="5" t="str">
        <f t="shared" si="10"/>
        <v>No</v>
      </c>
      <c r="Q15" s="5" t="str">
        <f t="shared" si="11"/>
        <v>No</v>
      </c>
      <c r="R15" s="5" t="str">
        <f t="shared" si="12"/>
        <v>No</v>
      </c>
      <c r="S15" s="5" t="str">
        <f t="shared" si="13"/>
        <v>No</v>
      </c>
      <c r="T15" s="5" t="str">
        <f t="shared" si="14"/>
        <v>No</v>
      </c>
      <c r="U15" s="5" t="str">
        <f t="shared" si="15"/>
        <v>No</v>
      </c>
      <c r="V15" s="5" t="str">
        <f t="shared" si="16"/>
        <v>No</v>
      </c>
      <c r="W15" s="5" t="str">
        <f t="shared" si="17"/>
        <v>No</v>
      </c>
      <c r="X15" s="5" t="str">
        <f t="shared" si="18"/>
        <v>No</v>
      </c>
      <c r="Y15" s="5" t="str">
        <f t="shared" si="19"/>
        <v>No</v>
      </c>
      <c r="Z15" s="5" t="str">
        <f t="shared" si="20"/>
        <v>No</v>
      </c>
      <c r="AA15" s="5" t="str">
        <f t="shared" si="21"/>
        <v>No</v>
      </c>
      <c r="AB15" s="5" t="str">
        <f t="shared" si="22"/>
        <v>No</v>
      </c>
      <c r="AC15" s="5" t="str">
        <f t="shared" si="23"/>
        <v>No</v>
      </c>
      <c r="AD15" s="1" t="s">
        <v>491</v>
      </c>
      <c r="AE15" s="25"/>
      <c r="AF15" s="25"/>
    </row>
    <row r="16" spans="1:32" x14ac:dyDescent="0.25">
      <c r="A16" s="1"/>
      <c r="B16" s="1"/>
      <c r="C16" s="1"/>
      <c r="D16" s="1"/>
      <c r="E16" s="6"/>
      <c r="F16" s="6"/>
      <c r="G16" s="7"/>
      <c r="H16" s="7"/>
      <c r="I16" s="7"/>
      <c r="J16" s="7"/>
      <c r="K16" s="7"/>
      <c r="L16" s="7"/>
      <c r="M16" s="7"/>
      <c r="N16" s="7"/>
      <c r="O16" s="7"/>
      <c r="P16" s="7"/>
      <c r="Q16" s="7"/>
      <c r="R16" s="7"/>
      <c r="S16" s="7"/>
      <c r="T16" s="7"/>
      <c r="U16" s="7"/>
      <c r="V16" s="7"/>
      <c r="W16" s="7"/>
      <c r="X16" s="7"/>
      <c r="Y16" s="7"/>
      <c r="Z16" s="7"/>
      <c r="AA16" s="7"/>
      <c r="AB16" s="7"/>
      <c r="AC16" s="7"/>
      <c r="AD16" s="1"/>
      <c r="AE16" s="1"/>
      <c r="AF16" s="1"/>
    </row>
    <row r="17" spans="1:32" ht="18.75" x14ac:dyDescent="0.25">
      <c r="A17" s="45" t="s">
        <v>24</v>
      </c>
      <c r="B17" s="45"/>
      <c r="C17" s="1"/>
      <c r="D17" s="1"/>
      <c r="E17" s="8"/>
      <c r="F17" s="8"/>
      <c r="G17" s="9"/>
      <c r="H17" s="9"/>
      <c r="I17" s="9"/>
      <c r="J17" s="9"/>
      <c r="K17" s="9"/>
      <c r="L17" s="9"/>
      <c r="M17" s="9"/>
      <c r="N17" s="9"/>
      <c r="O17" s="9"/>
      <c r="P17" s="9"/>
      <c r="Q17" s="9"/>
      <c r="R17" s="9"/>
      <c r="S17" s="9"/>
      <c r="T17" s="9"/>
      <c r="U17" s="9"/>
      <c r="V17" s="9"/>
      <c r="W17" s="9"/>
      <c r="X17" s="9"/>
      <c r="Y17" s="9"/>
      <c r="Z17" s="9"/>
      <c r="AA17" s="9"/>
      <c r="AB17" s="9"/>
      <c r="AC17" s="9"/>
      <c r="AD17" s="1"/>
      <c r="AE17" s="42"/>
      <c r="AF17" s="42"/>
    </row>
    <row r="18" spans="1:32" x14ac:dyDescent="0.25">
      <c r="A18" s="26" t="s">
        <v>25</v>
      </c>
      <c r="B18" s="26" t="s">
        <v>26</v>
      </c>
      <c r="C18" s="38" t="s">
        <v>24</v>
      </c>
      <c r="D18" s="26" t="s">
        <v>7</v>
      </c>
      <c r="E18" s="4" t="str">
        <f>IF(ISNUMBER(SEARCH("gelatine", AD18)), "No", "Yes")</f>
        <v>No</v>
      </c>
      <c r="F18" s="5" t="s">
        <v>313</v>
      </c>
      <c r="G18" s="5" t="str">
        <f t="shared" si="1"/>
        <v>No</v>
      </c>
      <c r="H18" s="5" t="str">
        <f t="shared" si="2"/>
        <v>Yes</v>
      </c>
      <c r="I18" s="5" t="str">
        <f t="shared" si="3"/>
        <v>No</v>
      </c>
      <c r="J18" s="5" t="str">
        <f t="shared" si="4"/>
        <v>No</v>
      </c>
      <c r="K18" s="5" t="str">
        <f t="shared" si="5"/>
        <v>Yes</v>
      </c>
      <c r="L18" s="5" t="str">
        <f t="shared" si="6"/>
        <v>No</v>
      </c>
      <c r="M18" s="5" t="str">
        <f t="shared" si="7"/>
        <v>No</v>
      </c>
      <c r="N18" s="5" t="str">
        <f t="shared" si="8"/>
        <v>Yes</v>
      </c>
      <c r="O18" s="5" t="str">
        <f t="shared" si="9"/>
        <v>Yes</v>
      </c>
      <c r="P18" s="5" t="str">
        <f t="shared" si="10"/>
        <v>No</v>
      </c>
      <c r="Q18" s="5" t="str">
        <f t="shared" si="11"/>
        <v>No</v>
      </c>
      <c r="R18" s="5" t="str">
        <f t="shared" si="12"/>
        <v>No</v>
      </c>
      <c r="S18" s="5" t="str">
        <f t="shared" si="13"/>
        <v>No</v>
      </c>
      <c r="T18" s="5" t="str">
        <f t="shared" si="14"/>
        <v>No</v>
      </c>
      <c r="U18" s="5" t="str">
        <f t="shared" si="15"/>
        <v>No</v>
      </c>
      <c r="V18" s="5" t="str">
        <f>IF(ISNUMBER(SEARCH("pistachio", AD18)), "Yes", "No")</f>
        <v>No</v>
      </c>
      <c r="W18" s="5" t="str">
        <f t="shared" si="17"/>
        <v>No</v>
      </c>
      <c r="X18" s="5" t="str">
        <f t="shared" si="18"/>
        <v>No</v>
      </c>
      <c r="Y18" s="5" t="str">
        <f t="shared" si="19"/>
        <v>No</v>
      </c>
      <c r="Z18" s="5" t="str">
        <f t="shared" si="20"/>
        <v>No</v>
      </c>
      <c r="AA18" s="5" t="str">
        <f t="shared" si="21"/>
        <v>No</v>
      </c>
      <c r="AB18" s="5" t="str">
        <f t="shared" si="22"/>
        <v>No</v>
      </c>
      <c r="AC18" s="5" t="str">
        <f t="shared" si="23"/>
        <v>No</v>
      </c>
      <c r="AD18" s="1" t="s">
        <v>492</v>
      </c>
      <c r="AE18" s="26"/>
      <c r="AF18" s="26"/>
    </row>
    <row r="19" spans="1:32" x14ac:dyDescent="0.25">
      <c r="A19" s="26" t="s">
        <v>27</v>
      </c>
      <c r="B19" s="26" t="s">
        <v>26</v>
      </c>
      <c r="C19" s="38" t="s">
        <v>24</v>
      </c>
      <c r="D19" s="26" t="s">
        <v>11</v>
      </c>
      <c r="E19" s="4" t="str">
        <f t="shared" ref="E19:E48" si="24">IF(ISNUMBER(SEARCH("gelatine", AD19)), "No", "Yes")</f>
        <v>No</v>
      </c>
      <c r="F19" s="5" t="s">
        <v>313</v>
      </c>
      <c r="G19" s="5" t="str">
        <f t="shared" si="1"/>
        <v>No</v>
      </c>
      <c r="H19" s="5" t="str">
        <f t="shared" si="2"/>
        <v>Yes</v>
      </c>
      <c r="I19" s="5" t="str">
        <f t="shared" si="3"/>
        <v>No</v>
      </c>
      <c r="J19" s="5" t="str">
        <f t="shared" si="4"/>
        <v>No</v>
      </c>
      <c r="K19" s="5" t="str">
        <f t="shared" si="5"/>
        <v>Yes</v>
      </c>
      <c r="L19" s="5" t="str">
        <f t="shared" si="6"/>
        <v>No</v>
      </c>
      <c r="M19" s="5" t="str">
        <f t="shared" si="7"/>
        <v>No</v>
      </c>
      <c r="N19" s="5" t="str">
        <f t="shared" si="8"/>
        <v>Yes</v>
      </c>
      <c r="O19" s="5" t="str">
        <f t="shared" si="9"/>
        <v>Yes</v>
      </c>
      <c r="P19" s="5" t="str">
        <f t="shared" si="10"/>
        <v>No</v>
      </c>
      <c r="Q19" s="5" t="str">
        <f t="shared" si="11"/>
        <v>No</v>
      </c>
      <c r="R19" s="5" t="str">
        <f t="shared" si="12"/>
        <v>No</v>
      </c>
      <c r="S19" s="5" t="str">
        <f t="shared" si="13"/>
        <v>No</v>
      </c>
      <c r="T19" s="5" t="str">
        <f t="shared" si="14"/>
        <v>No</v>
      </c>
      <c r="U19" s="5" t="str">
        <f t="shared" si="15"/>
        <v>No</v>
      </c>
      <c r="V19" s="5" t="str">
        <f t="shared" ref="V19:V30" si="25">IF(ISNUMBER(SEARCH("pistachio", AD19)), "Yes", "No")</f>
        <v>No</v>
      </c>
      <c r="W19" s="5" t="str">
        <f t="shared" si="17"/>
        <v>No</v>
      </c>
      <c r="X19" s="5" t="str">
        <f t="shared" si="18"/>
        <v>No</v>
      </c>
      <c r="Y19" s="5" t="str">
        <f t="shared" si="19"/>
        <v>No</v>
      </c>
      <c r="Z19" s="5" t="str">
        <f t="shared" si="20"/>
        <v>No</v>
      </c>
      <c r="AA19" s="5" t="str">
        <f t="shared" si="21"/>
        <v>No</v>
      </c>
      <c r="AB19" s="5" t="str">
        <f t="shared" si="22"/>
        <v>No</v>
      </c>
      <c r="AC19" s="5" t="str">
        <f t="shared" si="23"/>
        <v>No</v>
      </c>
      <c r="AD19" s="1" t="s">
        <v>493</v>
      </c>
      <c r="AE19" s="26"/>
      <c r="AF19" s="26"/>
    </row>
    <row r="20" spans="1:32" x14ac:dyDescent="0.25">
      <c r="A20" s="26" t="s">
        <v>28</v>
      </c>
      <c r="B20" s="26" t="s">
        <v>508</v>
      </c>
      <c r="C20" s="38" t="s">
        <v>24</v>
      </c>
      <c r="D20" s="26" t="s">
        <v>7</v>
      </c>
      <c r="E20" s="4" t="str">
        <f t="shared" si="24"/>
        <v>No</v>
      </c>
      <c r="F20" s="5" t="s">
        <v>313</v>
      </c>
      <c r="G20" s="5" t="str">
        <f t="shared" si="1"/>
        <v>No</v>
      </c>
      <c r="H20" s="5" t="str">
        <f t="shared" si="2"/>
        <v>Yes</v>
      </c>
      <c r="I20" s="5" t="str">
        <f t="shared" si="3"/>
        <v>No</v>
      </c>
      <c r="J20" s="5" t="str">
        <f t="shared" si="4"/>
        <v>No</v>
      </c>
      <c r="K20" s="5" t="str">
        <f t="shared" si="5"/>
        <v>Yes</v>
      </c>
      <c r="L20" s="5" t="str">
        <f t="shared" si="6"/>
        <v>No</v>
      </c>
      <c r="M20" s="5" t="str">
        <f t="shared" si="7"/>
        <v>No</v>
      </c>
      <c r="N20" s="5" t="str">
        <f t="shared" si="8"/>
        <v>Yes</v>
      </c>
      <c r="O20" s="5" t="str">
        <f t="shared" si="9"/>
        <v>Yes</v>
      </c>
      <c r="P20" s="5" t="str">
        <f t="shared" si="10"/>
        <v>No</v>
      </c>
      <c r="Q20" s="5" t="str">
        <f t="shared" si="11"/>
        <v>No</v>
      </c>
      <c r="R20" s="5" t="str">
        <f t="shared" si="12"/>
        <v>No</v>
      </c>
      <c r="S20" s="5" t="str">
        <f t="shared" si="13"/>
        <v>No</v>
      </c>
      <c r="T20" s="5" t="str">
        <f t="shared" si="14"/>
        <v>No</v>
      </c>
      <c r="U20" s="5" t="str">
        <f t="shared" si="15"/>
        <v>No</v>
      </c>
      <c r="V20" s="5" t="str">
        <f t="shared" si="25"/>
        <v>No</v>
      </c>
      <c r="W20" s="5" t="str">
        <f t="shared" si="17"/>
        <v>No</v>
      </c>
      <c r="X20" s="5" t="str">
        <f t="shared" si="18"/>
        <v>No</v>
      </c>
      <c r="Y20" s="5" t="str">
        <f t="shared" si="19"/>
        <v>No</v>
      </c>
      <c r="Z20" s="5" t="str">
        <f t="shared" si="20"/>
        <v>No</v>
      </c>
      <c r="AA20" s="5" t="str">
        <f t="shared" si="21"/>
        <v>No</v>
      </c>
      <c r="AB20" s="5" t="str">
        <f t="shared" si="22"/>
        <v>No</v>
      </c>
      <c r="AC20" s="5" t="str">
        <f t="shared" si="23"/>
        <v>No</v>
      </c>
      <c r="AD20" s="1" t="s">
        <v>494</v>
      </c>
      <c r="AE20" s="26"/>
      <c r="AF20" s="26"/>
    </row>
    <row r="21" spans="1:32" x14ac:dyDescent="0.25">
      <c r="A21" s="26" t="s">
        <v>29</v>
      </c>
      <c r="B21" s="26" t="s">
        <v>30</v>
      </c>
      <c r="C21" s="38" t="s">
        <v>24</v>
      </c>
      <c r="D21" s="26" t="s">
        <v>7</v>
      </c>
      <c r="E21" s="4" t="str">
        <f t="shared" si="24"/>
        <v>No</v>
      </c>
      <c r="F21" s="4" t="s">
        <v>313</v>
      </c>
      <c r="G21" s="5" t="str">
        <f t="shared" si="1"/>
        <v>No</v>
      </c>
      <c r="H21" s="5" t="str">
        <f t="shared" si="2"/>
        <v>Yes</v>
      </c>
      <c r="I21" s="5" t="str">
        <f t="shared" si="3"/>
        <v>No</v>
      </c>
      <c r="J21" s="5" t="str">
        <f t="shared" si="4"/>
        <v>No</v>
      </c>
      <c r="K21" s="5" t="str">
        <f t="shared" si="5"/>
        <v>Yes</v>
      </c>
      <c r="L21" s="5" t="str">
        <f t="shared" si="6"/>
        <v>No</v>
      </c>
      <c r="M21" s="5" t="str">
        <f t="shared" si="7"/>
        <v>No</v>
      </c>
      <c r="N21" s="5" t="str">
        <f t="shared" si="8"/>
        <v>Yes</v>
      </c>
      <c r="O21" s="5" t="str">
        <f t="shared" si="9"/>
        <v>Yes</v>
      </c>
      <c r="P21" s="5" t="str">
        <f t="shared" si="10"/>
        <v>No</v>
      </c>
      <c r="Q21" s="5" t="str">
        <f t="shared" si="11"/>
        <v>Yes</v>
      </c>
      <c r="R21" s="5" t="str">
        <f t="shared" si="12"/>
        <v>No</v>
      </c>
      <c r="S21" s="5" t="str">
        <f t="shared" si="13"/>
        <v>No</v>
      </c>
      <c r="T21" s="5" t="str">
        <f t="shared" si="14"/>
        <v>No</v>
      </c>
      <c r="U21" s="5" t="str">
        <f t="shared" si="15"/>
        <v>No</v>
      </c>
      <c r="V21" s="5" t="str">
        <f t="shared" si="25"/>
        <v>No</v>
      </c>
      <c r="W21" s="5" t="str">
        <f t="shared" si="17"/>
        <v>No</v>
      </c>
      <c r="X21" s="5" t="str">
        <f t="shared" si="18"/>
        <v>No</v>
      </c>
      <c r="Y21" s="5" t="str">
        <f t="shared" si="19"/>
        <v>No</v>
      </c>
      <c r="Z21" s="5" t="str">
        <f t="shared" si="20"/>
        <v>No</v>
      </c>
      <c r="AA21" s="5" t="str">
        <f t="shared" si="21"/>
        <v>No</v>
      </c>
      <c r="AB21" s="5" t="str">
        <f t="shared" si="22"/>
        <v>No</v>
      </c>
      <c r="AC21" s="5" t="str">
        <f t="shared" si="23"/>
        <v>No</v>
      </c>
      <c r="AD21" s="1" t="s">
        <v>495</v>
      </c>
      <c r="AE21" s="26"/>
      <c r="AF21" s="26"/>
    </row>
    <row r="22" spans="1:32" x14ac:dyDescent="0.25">
      <c r="A22" s="26" t="s">
        <v>31</v>
      </c>
      <c r="B22" s="26" t="s">
        <v>30</v>
      </c>
      <c r="C22" s="38" t="s">
        <v>24</v>
      </c>
      <c r="D22" s="26" t="s">
        <v>11</v>
      </c>
      <c r="E22" s="4" t="str">
        <f t="shared" si="24"/>
        <v>No</v>
      </c>
      <c r="F22" s="4" t="s">
        <v>313</v>
      </c>
      <c r="G22" s="5" t="str">
        <f t="shared" si="1"/>
        <v>No</v>
      </c>
      <c r="H22" s="5" t="str">
        <f t="shared" si="2"/>
        <v>Yes</v>
      </c>
      <c r="I22" s="5" t="str">
        <f t="shared" si="3"/>
        <v>No</v>
      </c>
      <c r="J22" s="5" t="str">
        <f t="shared" si="4"/>
        <v>No</v>
      </c>
      <c r="K22" s="5" t="str">
        <f t="shared" si="5"/>
        <v>Yes</v>
      </c>
      <c r="L22" s="5" t="str">
        <f t="shared" si="6"/>
        <v>No</v>
      </c>
      <c r="M22" s="5" t="str">
        <f t="shared" si="7"/>
        <v>No</v>
      </c>
      <c r="N22" s="5" t="str">
        <f t="shared" si="8"/>
        <v>Yes</v>
      </c>
      <c r="O22" s="5" t="str">
        <f t="shared" si="9"/>
        <v>Yes</v>
      </c>
      <c r="P22" s="5" t="str">
        <f t="shared" si="10"/>
        <v>No</v>
      </c>
      <c r="Q22" s="5" t="str">
        <f t="shared" si="11"/>
        <v>Yes</v>
      </c>
      <c r="R22" s="5" t="str">
        <f t="shared" si="12"/>
        <v>No</v>
      </c>
      <c r="S22" s="5" t="str">
        <f t="shared" si="13"/>
        <v>No</v>
      </c>
      <c r="T22" s="5" t="str">
        <f t="shared" si="14"/>
        <v>No</v>
      </c>
      <c r="U22" s="5" t="str">
        <f t="shared" si="15"/>
        <v>No</v>
      </c>
      <c r="V22" s="5" t="str">
        <f t="shared" si="25"/>
        <v>No</v>
      </c>
      <c r="W22" s="5" t="str">
        <f t="shared" si="17"/>
        <v>No</v>
      </c>
      <c r="X22" s="5" t="str">
        <f t="shared" si="18"/>
        <v>No</v>
      </c>
      <c r="Y22" s="5" t="str">
        <f t="shared" si="19"/>
        <v>No</v>
      </c>
      <c r="Z22" s="5" t="str">
        <f t="shared" si="20"/>
        <v>No</v>
      </c>
      <c r="AA22" s="5" t="str">
        <f t="shared" si="21"/>
        <v>No</v>
      </c>
      <c r="AB22" s="5" t="str">
        <f t="shared" si="22"/>
        <v>No</v>
      </c>
      <c r="AC22" s="5" t="str">
        <f t="shared" si="23"/>
        <v>No</v>
      </c>
      <c r="AD22" s="1" t="s">
        <v>496</v>
      </c>
      <c r="AE22" s="26"/>
      <c r="AF22" s="26"/>
    </row>
    <row r="23" spans="1:32" x14ac:dyDescent="0.25">
      <c r="A23" s="26" t="s">
        <v>32</v>
      </c>
      <c r="B23" s="26" t="s">
        <v>507</v>
      </c>
      <c r="C23" s="38" t="s">
        <v>24</v>
      </c>
      <c r="D23" s="26" t="s">
        <v>7</v>
      </c>
      <c r="E23" s="4" t="str">
        <f>IF(ISNUMBER(SEARCH("gelatine", AD23)), "No", "Yes")</f>
        <v>No</v>
      </c>
      <c r="F23" s="5" t="s">
        <v>313</v>
      </c>
      <c r="G23" s="5" t="str">
        <f t="shared" si="1"/>
        <v>No</v>
      </c>
      <c r="H23" s="5" t="str">
        <f t="shared" si="2"/>
        <v>Yes</v>
      </c>
      <c r="I23" s="5" t="str">
        <f t="shared" si="3"/>
        <v>No</v>
      </c>
      <c r="J23" s="5" t="str">
        <f t="shared" si="4"/>
        <v>No</v>
      </c>
      <c r="K23" s="5" t="str">
        <f t="shared" si="5"/>
        <v>Yes</v>
      </c>
      <c r="L23" s="5" t="str">
        <f t="shared" si="6"/>
        <v>No</v>
      </c>
      <c r="M23" s="5" t="str">
        <f t="shared" si="7"/>
        <v>No</v>
      </c>
      <c r="N23" s="5" t="str">
        <f t="shared" si="8"/>
        <v>Yes</v>
      </c>
      <c r="O23" s="5" t="str">
        <f t="shared" si="9"/>
        <v>Yes</v>
      </c>
      <c r="P23" s="5" t="str">
        <f t="shared" si="10"/>
        <v>No</v>
      </c>
      <c r="Q23" s="5" t="str">
        <f t="shared" si="11"/>
        <v>No</v>
      </c>
      <c r="R23" s="5" t="str">
        <f t="shared" si="12"/>
        <v>No</v>
      </c>
      <c r="S23" s="5" t="str">
        <f t="shared" si="13"/>
        <v>No</v>
      </c>
      <c r="T23" s="5" t="str">
        <f t="shared" si="14"/>
        <v>No</v>
      </c>
      <c r="U23" s="5" t="str">
        <f t="shared" si="15"/>
        <v>No</v>
      </c>
      <c r="V23" s="5" t="str">
        <f t="shared" si="25"/>
        <v>No</v>
      </c>
      <c r="W23" s="5" t="str">
        <f t="shared" si="17"/>
        <v>No</v>
      </c>
      <c r="X23" s="5" t="str">
        <f t="shared" si="18"/>
        <v>No</v>
      </c>
      <c r="Y23" s="5" t="str">
        <f t="shared" si="19"/>
        <v>No</v>
      </c>
      <c r="Z23" s="5" t="str">
        <f t="shared" si="20"/>
        <v>No</v>
      </c>
      <c r="AA23" s="5" t="str">
        <f t="shared" si="21"/>
        <v>No</v>
      </c>
      <c r="AB23" s="5" t="str">
        <f t="shared" si="22"/>
        <v>No</v>
      </c>
      <c r="AC23" s="5" t="str">
        <f t="shared" si="23"/>
        <v>No</v>
      </c>
      <c r="AD23" s="1" t="s">
        <v>497</v>
      </c>
      <c r="AE23" s="26"/>
      <c r="AF23" s="26"/>
    </row>
    <row r="24" spans="1:32" x14ac:dyDescent="0.25">
      <c r="A24" s="26" t="s">
        <v>33</v>
      </c>
      <c r="B24" s="26" t="s">
        <v>34</v>
      </c>
      <c r="C24" s="38" t="s">
        <v>24</v>
      </c>
      <c r="D24" s="26" t="s">
        <v>7</v>
      </c>
      <c r="E24" s="4" t="s">
        <v>325</v>
      </c>
      <c r="F24" s="5" t="s">
        <v>313</v>
      </c>
      <c r="G24" s="5" t="str">
        <f t="shared" si="1"/>
        <v>No</v>
      </c>
      <c r="H24" s="5" t="str">
        <f t="shared" si="2"/>
        <v>Yes</v>
      </c>
      <c r="I24" s="5" t="str">
        <f t="shared" si="3"/>
        <v>No</v>
      </c>
      <c r="J24" s="5" t="str">
        <f t="shared" si="4"/>
        <v>No</v>
      </c>
      <c r="K24" s="5" t="str">
        <f t="shared" si="5"/>
        <v>Yes</v>
      </c>
      <c r="L24" s="5" t="str">
        <f t="shared" si="6"/>
        <v>No</v>
      </c>
      <c r="M24" s="5" t="str">
        <f t="shared" si="7"/>
        <v>No</v>
      </c>
      <c r="N24" s="5" t="str">
        <f t="shared" si="8"/>
        <v>Yes</v>
      </c>
      <c r="O24" s="5" t="str">
        <f t="shared" si="9"/>
        <v>Yes</v>
      </c>
      <c r="P24" s="5" t="str">
        <f t="shared" si="10"/>
        <v>No</v>
      </c>
      <c r="Q24" s="5" t="str">
        <f t="shared" si="11"/>
        <v>No</v>
      </c>
      <c r="R24" s="5" t="str">
        <f t="shared" si="12"/>
        <v>No</v>
      </c>
      <c r="S24" s="5" t="str">
        <f t="shared" si="13"/>
        <v>No</v>
      </c>
      <c r="T24" s="5" t="str">
        <f t="shared" si="14"/>
        <v>No</v>
      </c>
      <c r="U24" s="5" t="str">
        <f t="shared" si="15"/>
        <v>No</v>
      </c>
      <c r="V24" s="5" t="str">
        <f t="shared" si="25"/>
        <v>No</v>
      </c>
      <c r="W24" s="5" t="str">
        <f t="shared" si="17"/>
        <v>No</v>
      </c>
      <c r="X24" s="5" t="str">
        <f t="shared" si="18"/>
        <v>No</v>
      </c>
      <c r="Y24" s="5" t="str">
        <f t="shared" si="19"/>
        <v>No</v>
      </c>
      <c r="Z24" s="5" t="str">
        <f t="shared" si="20"/>
        <v>No</v>
      </c>
      <c r="AA24" s="5" t="str">
        <f t="shared" si="21"/>
        <v>No</v>
      </c>
      <c r="AB24" s="5" t="str">
        <f t="shared" si="22"/>
        <v>No</v>
      </c>
      <c r="AC24" s="5" t="str">
        <f t="shared" si="23"/>
        <v>No</v>
      </c>
      <c r="AD24" s="1" t="s">
        <v>498</v>
      </c>
      <c r="AE24" s="26"/>
      <c r="AF24" s="26"/>
    </row>
    <row r="25" spans="1:32" x14ac:dyDescent="0.25">
      <c r="A25" s="26" t="s">
        <v>35</v>
      </c>
      <c r="B25" s="26" t="s">
        <v>36</v>
      </c>
      <c r="C25" s="38" t="s">
        <v>24</v>
      </c>
      <c r="D25" s="26" t="s">
        <v>7</v>
      </c>
      <c r="E25" s="4" t="s">
        <v>479</v>
      </c>
      <c r="F25" s="10" t="s">
        <v>313</v>
      </c>
      <c r="G25" s="5" t="str">
        <f t="shared" si="1"/>
        <v>No</v>
      </c>
      <c r="H25" s="5" t="str">
        <f t="shared" si="2"/>
        <v>Yes</v>
      </c>
      <c r="I25" s="5" t="str">
        <f t="shared" si="3"/>
        <v>No</v>
      </c>
      <c r="J25" s="5" t="str">
        <f t="shared" si="4"/>
        <v>No</v>
      </c>
      <c r="K25" s="5" t="str">
        <f t="shared" si="5"/>
        <v>Yes</v>
      </c>
      <c r="L25" s="5" t="str">
        <f t="shared" si="6"/>
        <v>No</v>
      </c>
      <c r="M25" s="5" t="str">
        <f t="shared" si="7"/>
        <v>No</v>
      </c>
      <c r="N25" s="5" t="str">
        <f t="shared" si="8"/>
        <v>Yes</v>
      </c>
      <c r="O25" s="5" t="str">
        <f t="shared" si="9"/>
        <v>Yes</v>
      </c>
      <c r="P25" s="5" t="str">
        <f t="shared" si="10"/>
        <v>No</v>
      </c>
      <c r="Q25" s="5" t="str">
        <f t="shared" si="11"/>
        <v>No</v>
      </c>
      <c r="R25" s="5" t="str">
        <f t="shared" si="12"/>
        <v>No</v>
      </c>
      <c r="S25" s="5" t="str">
        <f t="shared" si="13"/>
        <v>No</v>
      </c>
      <c r="T25" s="5" t="str">
        <f t="shared" si="14"/>
        <v>No</v>
      </c>
      <c r="U25" s="5" t="str">
        <f t="shared" si="15"/>
        <v>No</v>
      </c>
      <c r="V25" s="5" t="str">
        <f t="shared" si="25"/>
        <v>No</v>
      </c>
      <c r="W25" s="5" t="str">
        <f t="shared" si="17"/>
        <v>No</v>
      </c>
      <c r="X25" s="5" t="str">
        <f t="shared" si="18"/>
        <v>No</v>
      </c>
      <c r="Y25" s="5" t="str">
        <f t="shared" si="19"/>
        <v>No</v>
      </c>
      <c r="Z25" s="5" t="str">
        <f t="shared" si="20"/>
        <v>No</v>
      </c>
      <c r="AA25" s="5" t="str">
        <f t="shared" si="21"/>
        <v>No</v>
      </c>
      <c r="AB25" s="5" t="str">
        <f t="shared" si="22"/>
        <v>No</v>
      </c>
      <c r="AC25" s="5" t="str">
        <f t="shared" si="23"/>
        <v>No</v>
      </c>
      <c r="AD25" s="1" t="s">
        <v>499</v>
      </c>
      <c r="AE25" s="26"/>
      <c r="AF25" s="26"/>
    </row>
    <row r="26" spans="1:32" x14ac:dyDescent="0.25">
      <c r="A26" s="26" t="s">
        <v>37</v>
      </c>
      <c r="B26" s="26" t="s">
        <v>36</v>
      </c>
      <c r="C26" s="38" t="s">
        <v>24</v>
      </c>
      <c r="D26" s="26" t="s">
        <v>11</v>
      </c>
      <c r="E26" s="4" t="s">
        <v>479</v>
      </c>
      <c r="F26" s="10" t="s">
        <v>313</v>
      </c>
      <c r="G26" s="5" t="str">
        <f t="shared" si="1"/>
        <v>No</v>
      </c>
      <c r="H26" s="5" t="str">
        <f t="shared" si="2"/>
        <v>Yes</v>
      </c>
      <c r="I26" s="5" t="str">
        <f t="shared" si="3"/>
        <v>No</v>
      </c>
      <c r="J26" s="5" t="str">
        <f t="shared" si="4"/>
        <v>No</v>
      </c>
      <c r="K26" s="5" t="str">
        <f t="shared" si="5"/>
        <v>Yes</v>
      </c>
      <c r="L26" s="5" t="str">
        <f t="shared" si="6"/>
        <v>No</v>
      </c>
      <c r="M26" s="5" t="str">
        <f t="shared" si="7"/>
        <v>No</v>
      </c>
      <c r="N26" s="5" t="str">
        <f t="shared" si="8"/>
        <v>Yes</v>
      </c>
      <c r="O26" s="5" t="str">
        <f t="shared" si="9"/>
        <v>Yes</v>
      </c>
      <c r="P26" s="5" t="str">
        <f t="shared" si="10"/>
        <v>No</v>
      </c>
      <c r="Q26" s="5" t="str">
        <f t="shared" si="11"/>
        <v>No</v>
      </c>
      <c r="R26" s="5" t="str">
        <f t="shared" si="12"/>
        <v>No</v>
      </c>
      <c r="S26" s="5" t="str">
        <f t="shared" si="13"/>
        <v>No</v>
      </c>
      <c r="T26" s="5" t="str">
        <f t="shared" si="14"/>
        <v>No</v>
      </c>
      <c r="U26" s="5" t="str">
        <f t="shared" si="15"/>
        <v>No</v>
      </c>
      <c r="V26" s="5" t="str">
        <f t="shared" si="25"/>
        <v>No</v>
      </c>
      <c r="W26" s="5" t="str">
        <f t="shared" si="17"/>
        <v>No</v>
      </c>
      <c r="X26" s="5" t="str">
        <f t="shared" si="18"/>
        <v>No</v>
      </c>
      <c r="Y26" s="5" t="str">
        <f t="shared" si="19"/>
        <v>No</v>
      </c>
      <c r="Z26" s="5" t="str">
        <f t="shared" si="20"/>
        <v>No</v>
      </c>
      <c r="AA26" s="5" t="str">
        <f t="shared" si="21"/>
        <v>No</v>
      </c>
      <c r="AB26" s="5" t="str">
        <f t="shared" si="22"/>
        <v>No</v>
      </c>
      <c r="AC26" s="5" t="str">
        <f t="shared" si="23"/>
        <v>No</v>
      </c>
      <c r="AD26" s="1" t="s">
        <v>500</v>
      </c>
      <c r="AE26" s="26"/>
      <c r="AF26" s="26"/>
    </row>
    <row r="27" spans="1:32" x14ac:dyDescent="0.25">
      <c r="A27" s="26" t="s">
        <v>38</v>
      </c>
      <c r="B27" s="26" t="s">
        <v>39</v>
      </c>
      <c r="C27" s="38" t="s">
        <v>24</v>
      </c>
      <c r="D27" s="26" t="s">
        <v>7</v>
      </c>
      <c r="E27" s="4" t="s">
        <v>325</v>
      </c>
      <c r="F27" s="5" t="s">
        <v>313</v>
      </c>
      <c r="G27" s="5" t="str">
        <f t="shared" si="1"/>
        <v>No</v>
      </c>
      <c r="H27" s="5" t="str">
        <f t="shared" si="2"/>
        <v>Yes</v>
      </c>
      <c r="I27" s="5" t="str">
        <f t="shared" si="3"/>
        <v>No</v>
      </c>
      <c r="J27" s="5" t="str">
        <f t="shared" si="4"/>
        <v>No</v>
      </c>
      <c r="K27" s="5" t="str">
        <f t="shared" si="5"/>
        <v>Yes</v>
      </c>
      <c r="L27" s="5" t="str">
        <f t="shared" si="6"/>
        <v>No</v>
      </c>
      <c r="M27" s="5" t="str">
        <f t="shared" si="7"/>
        <v>No</v>
      </c>
      <c r="N27" s="5" t="str">
        <f t="shared" si="8"/>
        <v>Yes</v>
      </c>
      <c r="O27" s="5" t="str">
        <f>IF(ISNUMBER(SEARCH("milk", AD27)), "Yes", "No")</f>
        <v>Yes</v>
      </c>
      <c r="P27" s="5" t="str">
        <f t="shared" si="10"/>
        <v>No</v>
      </c>
      <c r="Q27" s="5" t="str">
        <f t="shared" si="11"/>
        <v>No</v>
      </c>
      <c r="R27" s="5" t="str">
        <f t="shared" si="12"/>
        <v>No</v>
      </c>
      <c r="S27" s="5" t="str">
        <f t="shared" si="13"/>
        <v>No</v>
      </c>
      <c r="T27" s="5" t="str">
        <f t="shared" si="14"/>
        <v>No</v>
      </c>
      <c r="U27" s="5" t="str">
        <f t="shared" si="15"/>
        <v>No</v>
      </c>
      <c r="V27" s="5" t="str">
        <f t="shared" si="25"/>
        <v>No</v>
      </c>
      <c r="W27" s="5" t="str">
        <f t="shared" si="17"/>
        <v>No</v>
      </c>
      <c r="X27" s="5" t="str">
        <f t="shared" si="18"/>
        <v>No</v>
      </c>
      <c r="Y27" s="5" t="str">
        <f t="shared" si="19"/>
        <v>No</v>
      </c>
      <c r="Z27" s="5" t="str">
        <f t="shared" si="20"/>
        <v>No</v>
      </c>
      <c r="AA27" s="5" t="str">
        <f t="shared" si="21"/>
        <v>No</v>
      </c>
      <c r="AB27" s="5" t="str">
        <f t="shared" si="22"/>
        <v>No</v>
      </c>
      <c r="AC27" s="5" t="str">
        <f t="shared" si="23"/>
        <v>No</v>
      </c>
      <c r="AD27" s="1" t="s">
        <v>501</v>
      </c>
      <c r="AE27" s="26"/>
      <c r="AF27" s="26"/>
    </row>
    <row r="28" spans="1:32" x14ac:dyDescent="0.25">
      <c r="A28" s="26" t="s">
        <v>40</v>
      </c>
      <c r="B28" s="26" t="s">
        <v>39</v>
      </c>
      <c r="C28" s="38" t="s">
        <v>24</v>
      </c>
      <c r="D28" s="26" t="s">
        <v>11</v>
      </c>
      <c r="E28" s="4" t="s">
        <v>325</v>
      </c>
      <c r="F28" s="5" t="s">
        <v>313</v>
      </c>
      <c r="G28" s="5" t="str">
        <f t="shared" si="1"/>
        <v>No</v>
      </c>
      <c r="H28" s="5" t="str">
        <f t="shared" si="2"/>
        <v>Yes</v>
      </c>
      <c r="I28" s="5" t="str">
        <f t="shared" si="3"/>
        <v>No</v>
      </c>
      <c r="J28" s="5" t="str">
        <f t="shared" si="4"/>
        <v>No</v>
      </c>
      <c r="K28" s="5" t="str">
        <f t="shared" si="5"/>
        <v>Yes</v>
      </c>
      <c r="L28" s="5" t="str">
        <f t="shared" si="6"/>
        <v>No</v>
      </c>
      <c r="M28" s="5" t="str">
        <f t="shared" si="7"/>
        <v>No</v>
      </c>
      <c r="N28" s="5" t="str">
        <f t="shared" si="8"/>
        <v>Yes</v>
      </c>
      <c r="O28" s="5" t="str">
        <f t="shared" si="9"/>
        <v>Yes</v>
      </c>
      <c r="P28" s="5" t="str">
        <f t="shared" si="10"/>
        <v>No</v>
      </c>
      <c r="Q28" s="5" t="str">
        <f t="shared" si="11"/>
        <v>No</v>
      </c>
      <c r="R28" s="5" t="str">
        <f t="shared" si="12"/>
        <v>No</v>
      </c>
      <c r="S28" s="5" t="str">
        <f t="shared" si="13"/>
        <v>No</v>
      </c>
      <c r="T28" s="5" t="str">
        <f t="shared" si="14"/>
        <v>No</v>
      </c>
      <c r="U28" s="5" t="str">
        <f t="shared" si="15"/>
        <v>No</v>
      </c>
      <c r="V28" s="5" t="str">
        <f t="shared" si="25"/>
        <v>No</v>
      </c>
      <c r="W28" s="5" t="str">
        <f t="shared" si="17"/>
        <v>No</v>
      </c>
      <c r="X28" s="5" t="str">
        <f t="shared" si="18"/>
        <v>No</v>
      </c>
      <c r="Y28" s="5" t="str">
        <f t="shared" si="19"/>
        <v>No</v>
      </c>
      <c r="Z28" s="5" t="str">
        <f t="shared" si="20"/>
        <v>No</v>
      </c>
      <c r="AA28" s="5" t="str">
        <f t="shared" si="21"/>
        <v>No</v>
      </c>
      <c r="AB28" s="5" t="str">
        <f t="shared" si="22"/>
        <v>No</v>
      </c>
      <c r="AC28" s="5" t="str">
        <f t="shared" si="23"/>
        <v>No</v>
      </c>
      <c r="AD28" s="1" t="s">
        <v>502</v>
      </c>
      <c r="AE28" s="26"/>
      <c r="AF28" s="26"/>
    </row>
    <row r="29" spans="1:32" x14ac:dyDescent="0.25">
      <c r="A29" s="26" t="s">
        <v>41</v>
      </c>
      <c r="B29" s="26" t="s">
        <v>42</v>
      </c>
      <c r="C29" s="38" t="s">
        <v>24</v>
      </c>
      <c r="D29" s="26" t="s">
        <v>7</v>
      </c>
      <c r="E29" s="4" t="s">
        <v>479</v>
      </c>
      <c r="F29" s="5" t="s">
        <v>313</v>
      </c>
      <c r="G29" s="5" t="str">
        <f t="shared" si="1"/>
        <v>No</v>
      </c>
      <c r="H29" s="5" t="str">
        <f t="shared" si="2"/>
        <v>Yes</v>
      </c>
      <c r="I29" s="5" t="str">
        <f t="shared" si="3"/>
        <v>No</v>
      </c>
      <c r="J29" s="5" t="str">
        <f t="shared" si="4"/>
        <v>No</v>
      </c>
      <c r="K29" s="5" t="str">
        <f t="shared" si="5"/>
        <v>Yes</v>
      </c>
      <c r="L29" s="5" t="str">
        <f t="shared" si="6"/>
        <v>No</v>
      </c>
      <c r="M29" s="5" t="str">
        <f t="shared" si="7"/>
        <v>No</v>
      </c>
      <c r="N29" s="5" t="str">
        <f t="shared" si="8"/>
        <v>Yes</v>
      </c>
      <c r="O29" s="5" t="str">
        <f t="shared" si="9"/>
        <v>Yes</v>
      </c>
      <c r="P29" s="5" t="str">
        <f t="shared" si="10"/>
        <v>No</v>
      </c>
      <c r="Q29" s="5" t="str">
        <f t="shared" si="11"/>
        <v>No</v>
      </c>
      <c r="R29" s="5" t="str">
        <f t="shared" si="12"/>
        <v>No</v>
      </c>
      <c r="S29" s="5" t="str">
        <f t="shared" si="13"/>
        <v>No</v>
      </c>
      <c r="T29" s="5" t="str">
        <f t="shared" si="14"/>
        <v>No</v>
      </c>
      <c r="U29" s="5" t="str">
        <f t="shared" si="15"/>
        <v>No</v>
      </c>
      <c r="V29" s="5" t="str">
        <f t="shared" si="25"/>
        <v>No</v>
      </c>
      <c r="W29" s="5" t="str">
        <f t="shared" si="17"/>
        <v>No</v>
      </c>
      <c r="X29" s="5" t="str">
        <f t="shared" si="18"/>
        <v>No</v>
      </c>
      <c r="Y29" s="5" t="str">
        <f t="shared" si="19"/>
        <v>No</v>
      </c>
      <c r="Z29" s="5" t="str">
        <f t="shared" si="20"/>
        <v>No</v>
      </c>
      <c r="AA29" s="5" t="str">
        <f t="shared" si="21"/>
        <v>No</v>
      </c>
      <c r="AB29" s="5" t="str">
        <f t="shared" si="22"/>
        <v>No</v>
      </c>
      <c r="AC29" s="5" t="str">
        <f t="shared" si="23"/>
        <v>No</v>
      </c>
      <c r="AD29" s="1" t="s">
        <v>503</v>
      </c>
      <c r="AE29" s="26"/>
      <c r="AF29" s="26"/>
    </row>
    <row r="30" spans="1:32" x14ac:dyDescent="0.25">
      <c r="A30" s="27" t="s">
        <v>43</v>
      </c>
      <c r="B30" s="27" t="s">
        <v>44</v>
      </c>
      <c r="C30" s="38" t="s">
        <v>24</v>
      </c>
      <c r="D30" s="26" t="s">
        <v>7</v>
      </c>
      <c r="E30" s="4" t="str">
        <f t="shared" si="24"/>
        <v>No</v>
      </c>
      <c r="F30" s="11" t="s">
        <v>313</v>
      </c>
      <c r="G30" s="5" t="str">
        <f t="shared" si="1"/>
        <v>No</v>
      </c>
      <c r="H30" s="5" t="str">
        <f t="shared" si="2"/>
        <v>Yes</v>
      </c>
      <c r="I30" s="5" t="str">
        <f t="shared" si="3"/>
        <v>No</v>
      </c>
      <c r="J30" s="5" t="str">
        <f t="shared" si="4"/>
        <v>No</v>
      </c>
      <c r="K30" s="5" t="str">
        <f t="shared" si="5"/>
        <v>Yes</v>
      </c>
      <c r="L30" s="5" t="str">
        <f t="shared" si="6"/>
        <v>No</v>
      </c>
      <c r="M30" s="5" t="str">
        <f t="shared" si="7"/>
        <v>No</v>
      </c>
      <c r="N30" s="5" t="str">
        <f t="shared" si="8"/>
        <v>Yes</v>
      </c>
      <c r="O30" s="5" t="str">
        <f t="shared" si="9"/>
        <v>Yes</v>
      </c>
      <c r="P30" s="5" t="str">
        <f t="shared" si="10"/>
        <v>No</v>
      </c>
      <c r="Q30" s="5" t="str">
        <f t="shared" si="11"/>
        <v>No</v>
      </c>
      <c r="R30" s="5" t="str">
        <f t="shared" si="12"/>
        <v>No</v>
      </c>
      <c r="S30" s="5" t="str">
        <f t="shared" si="13"/>
        <v>No</v>
      </c>
      <c r="T30" s="5" t="str">
        <f t="shared" si="14"/>
        <v>No</v>
      </c>
      <c r="U30" s="5" t="str">
        <f t="shared" si="15"/>
        <v>No</v>
      </c>
      <c r="V30" s="5" t="str">
        <f t="shared" si="25"/>
        <v>No</v>
      </c>
      <c r="W30" s="5" t="str">
        <f t="shared" si="17"/>
        <v>No</v>
      </c>
      <c r="X30" s="5" t="str">
        <f t="shared" si="18"/>
        <v>No</v>
      </c>
      <c r="Y30" s="5" t="str">
        <f t="shared" si="19"/>
        <v>No</v>
      </c>
      <c r="Z30" s="5" t="str">
        <f t="shared" si="20"/>
        <v>No</v>
      </c>
      <c r="AA30" s="5" t="str">
        <f>IF(OR(ISNUMBER(SEARCH("sulphur", AD30)),ISNUMBER(SEARCH("sulphite",AD30))), "Yes", "No")</f>
        <v>No</v>
      </c>
      <c r="AB30" s="5" t="str">
        <f t="shared" si="22"/>
        <v>No</v>
      </c>
      <c r="AC30" s="5" t="str">
        <f t="shared" si="23"/>
        <v>No</v>
      </c>
      <c r="AD30" s="1" t="s">
        <v>504</v>
      </c>
      <c r="AE30" s="27"/>
      <c r="AF30" s="27"/>
    </row>
    <row r="31" spans="1:32" x14ac:dyDescent="0.25">
      <c r="A31" s="1"/>
      <c r="B31" s="1"/>
      <c r="C31" s="1"/>
      <c r="D31" s="1"/>
      <c r="E31" s="6"/>
      <c r="F31" s="6"/>
      <c r="G31" s="7"/>
      <c r="H31" s="7"/>
      <c r="I31" s="7"/>
      <c r="J31" s="7"/>
      <c r="K31" s="7"/>
      <c r="L31" s="7"/>
      <c r="M31" s="7"/>
      <c r="N31" s="7"/>
      <c r="O31" s="7"/>
      <c r="P31" s="7"/>
      <c r="Q31" s="7"/>
      <c r="R31" s="7"/>
      <c r="S31" s="7"/>
      <c r="T31" s="7"/>
      <c r="U31" s="7"/>
      <c r="V31" s="7"/>
      <c r="W31" s="7"/>
      <c r="X31" s="7"/>
      <c r="Y31" s="7"/>
      <c r="Z31" s="7"/>
      <c r="AA31" s="7"/>
      <c r="AB31" s="7"/>
      <c r="AC31" s="7"/>
      <c r="AD31" s="1"/>
      <c r="AE31" s="1"/>
      <c r="AF31" s="1"/>
    </row>
    <row r="32" spans="1:32" ht="18.75" x14ac:dyDescent="0.25">
      <c r="A32" s="45" t="s">
        <v>45</v>
      </c>
      <c r="B32" s="45"/>
      <c r="C32" s="1"/>
      <c r="D32" s="1"/>
      <c r="E32" s="8"/>
      <c r="F32" s="8"/>
      <c r="G32" s="9"/>
      <c r="H32" s="9"/>
      <c r="I32" s="9"/>
      <c r="J32" s="9"/>
      <c r="K32" s="9"/>
      <c r="L32" s="9"/>
      <c r="M32" s="9"/>
      <c r="N32" s="9"/>
      <c r="O32" s="9"/>
      <c r="P32" s="9"/>
      <c r="Q32" s="9"/>
      <c r="R32" s="9"/>
      <c r="S32" s="9"/>
      <c r="T32" s="9"/>
      <c r="U32" s="9"/>
      <c r="V32" s="9"/>
      <c r="W32" s="9"/>
      <c r="X32" s="9"/>
      <c r="Y32" s="9"/>
      <c r="Z32" s="9"/>
      <c r="AA32" s="9"/>
      <c r="AB32" s="9"/>
      <c r="AC32" s="9"/>
      <c r="AD32" s="1"/>
      <c r="AE32" s="42"/>
      <c r="AF32" s="42"/>
    </row>
    <row r="33" spans="1:32" x14ac:dyDescent="0.25">
      <c r="A33" s="24" t="s">
        <v>46</v>
      </c>
      <c r="B33" s="24" t="s">
        <v>47</v>
      </c>
      <c r="C33" s="37" t="s">
        <v>45</v>
      </c>
      <c r="D33" s="24" t="s">
        <v>7</v>
      </c>
      <c r="E33" s="4" t="s">
        <v>479</v>
      </c>
      <c r="F33" s="5" t="s">
        <v>313</v>
      </c>
      <c r="G33" s="5" t="str">
        <f t="shared" si="1"/>
        <v>No</v>
      </c>
      <c r="H33" s="5" t="str">
        <f t="shared" si="2"/>
        <v>No</v>
      </c>
      <c r="I33" s="5" t="str">
        <f t="shared" si="3"/>
        <v>No</v>
      </c>
      <c r="J33" s="5" t="str">
        <f t="shared" si="4"/>
        <v>No</v>
      </c>
      <c r="K33" s="5" t="str">
        <f>IF(ISNUMBER(SEARCH("egg", AD33)), "Yes", "No")</f>
        <v>Yes</v>
      </c>
      <c r="L33" s="5" t="str">
        <f t="shared" si="6"/>
        <v>No</v>
      </c>
      <c r="M33" s="5" t="str">
        <f t="shared" si="7"/>
        <v>No</v>
      </c>
      <c r="N33" s="5" t="str">
        <f t="shared" si="8"/>
        <v>No</v>
      </c>
      <c r="O33" s="5" t="str">
        <f t="shared" si="9"/>
        <v>No</v>
      </c>
      <c r="P33" s="5" t="str">
        <f t="shared" si="10"/>
        <v>No</v>
      </c>
      <c r="Q33" s="5" t="str">
        <f t="shared" si="11"/>
        <v>No</v>
      </c>
      <c r="R33" s="5" t="str">
        <f t="shared" si="12"/>
        <v>No</v>
      </c>
      <c r="S33" s="5" t="str">
        <f t="shared" si="13"/>
        <v>No</v>
      </c>
      <c r="T33" s="5" t="str">
        <f t="shared" si="14"/>
        <v>No</v>
      </c>
      <c r="U33" s="5" t="str">
        <f t="shared" si="15"/>
        <v>No</v>
      </c>
      <c r="V33" s="5" t="str">
        <f>IF(ISNUMBER(SEARCH("pistachio", AD33)), "Yes", "No")</f>
        <v>No</v>
      </c>
      <c r="W33" s="5" t="str">
        <f t="shared" si="17"/>
        <v>No</v>
      </c>
      <c r="X33" s="5" t="str">
        <f t="shared" si="18"/>
        <v>No</v>
      </c>
      <c r="Y33" s="5" t="str">
        <f t="shared" si="19"/>
        <v>No</v>
      </c>
      <c r="Z33" s="5" t="str">
        <f t="shared" si="20"/>
        <v>No</v>
      </c>
      <c r="AA33" s="5" t="str">
        <f t="shared" si="21"/>
        <v>No</v>
      </c>
      <c r="AB33" s="5" t="str">
        <f t="shared" si="22"/>
        <v>No</v>
      </c>
      <c r="AC33" s="5" t="str">
        <f t="shared" si="23"/>
        <v>No</v>
      </c>
      <c r="AD33" s="1" t="s">
        <v>341</v>
      </c>
      <c r="AE33" s="24"/>
      <c r="AF33" s="24"/>
    </row>
    <row r="34" spans="1:32" x14ac:dyDescent="0.25">
      <c r="A34" s="24" t="s">
        <v>48</v>
      </c>
      <c r="B34" s="24" t="s">
        <v>47</v>
      </c>
      <c r="C34" s="37" t="s">
        <v>45</v>
      </c>
      <c r="D34" s="24" t="s">
        <v>11</v>
      </c>
      <c r="E34" s="4" t="s">
        <v>479</v>
      </c>
      <c r="F34" s="5" t="s">
        <v>313</v>
      </c>
      <c r="G34" s="5" t="str">
        <f t="shared" si="1"/>
        <v>No</v>
      </c>
      <c r="H34" s="5" t="str">
        <f t="shared" si="2"/>
        <v>No</v>
      </c>
      <c r="I34" s="5" t="str">
        <f t="shared" si="3"/>
        <v>No</v>
      </c>
      <c r="J34" s="5" t="str">
        <f t="shared" si="4"/>
        <v>No</v>
      </c>
      <c r="K34" s="5" t="str">
        <f t="shared" si="5"/>
        <v>Yes</v>
      </c>
      <c r="L34" s="5" t="str">
        <f t="shared" si="6"/>
        <v>No</v>
      </c>
      <c r="M34" s="5" t="str">
        <f t="shared" si="7"/>
        <v>No</v>
      </c>
      <c r="N34" s="5" t="str">
        <f t="shared" si="8"/>
        <v>No</v>
      </c>
      <c r="O34" s="5" t="str">
        <f t="shared" si="9"/>
        <v>Yes</v>
      </c>
      <c r="P34" s="5" t="str">
        <f t="shared" si="10"/>
        <v>No</v>
      </c>
      <c r="Q34" s="5" t="str">
        <f t="shared" si="11"/>
        <v>No</v>
      </c>
      <c r="R34" s="5" t="str">
        <f t="shared" si="12"/>
        <v>No</v>
      </c>
      <c r="S34" s="5" t="str">
        <f t="shared" si="13"/>
        <v>No</v>
      </c>
      <c r="T34" s="5" t="str">
        <f t="shared" si="14"/>
        <v>No</v>
      </c>
      <c r="U34" s="5" t="str">
        <f t="shared" si="15"/>
        <v>No</v>
      </c>
      <c r="V34" s="5" t="str">
        <f t="shared" ref="V34:V88" si="26">IF(ISNUMBER(SEARCH("pistachio", AD34)), "Yes", "No")</f>
        <v>No</v>
      </c>
      <c r="W34" s="5" t="str">
        <f t="shared" si="17"/>
        <v>No</v>
      </c>
      <c r="X34" s="5" t="str">
        <f t="shared" si="18"/>
        <v>No</v>
      </c>
      <c r="Y34" s="5" t="str">
        <f t="shared" si="19"/>
        <v>No</v>
      </c>
      <c r="Z34" s="5" t="str">
        <f t="shared" si="20"/>
        <v>No</v>
      </c>
      <c r="AA34" s="5" t="str">
        <f t="shared" si="21"/>
        <v>No</v>
      </c>
      <c r="AB34" s="5" t="str">
        <f t="shared" si="22"/>
        <v>No</v>
      </c>
      <c r="AC34" s="5" t="str">
        <f t="shared" si="23"/>
        <v>No</v>
      </c>
      <c r="AD34" s="1" t="s">
        <v>342</v>
      </c>
      <c r="AE34" s="24"/>
      <c r="AF34" s="24"/>
    </row>
    <row r="35" spans="1:32" x14ac:dyDescent="0.25">
      <c r="A35" s="24" t="s">
        <v>49</v>
      </c>
      <c r="B35" s="24" t="s">
        <v>50</v>
      </c>
      <c r="C35" s="37" t="s">
        <v>45</v>
      </c>
      <c r="D35" s="24" t="s">
        <v>7</v>
      </c>
      <c r="E35" s="4" t="s">
        <v>479</v>
      </c>
      <c r="F35" s="5" t="s">
        <v>313</v>
      </c>
      <c r="G35" s="5" t="str">
        <f t="shared" si="1"/>
        <v>No</v>
      </c>
      <c r="H35" s="5" t="str">
        <f t="shared" si="2"/>
        <v>No</v>
      </c>
      <c r="I35" s="5" t="str">
        <f t="shared" si="3"/>
        <v>No</v>
      </c>
      <c r="J35" s="5" t="str">
        <f t="shared" si="4"/>
        <v>No</v>
      </c>
      <c r="K35" s="5" t="str">
        <f t="shared" si="5"/>
        <v>Yes</v>
      </c>
      <c r="L35" s="5" t="str">
        <f t="shared" si="6"/>
        <v>No</v>
      </c>
      <c r="M35" s="5" t="str">
        <f t="shared" si="7"/>
        <v>No</v>
      </c>
      <c r="N35" s="5" t="str">
        <f t="shared" si="8"/>
        <v>No</v>
      </c>
      <c r="O35" s="5" t="str">
        <f t="shared" si="9"/>
        <v>No</v>
      </c>
      <c r="P35" s="5" t="str">
        <f t="shared" si="10"/>
        <v>No</v>
      </c>
      <c r="Q35" s="5" t="str">
        <f t="shared" si="11"/>
        <v>No</v>
      </c>
      <c r="R35" s="5" t="str">
        <f t="shared" si="12"/>
        <v>No</v>
      </c>
      <c r="S35" s="5" t="str">
        <f t="shared" si="13"/>
        <v>No</v>
      </c>
      <c r="T35" s="5" t="str">
        <f t="shared" si="14"/>
        <v>No</v>
      </c>
      <c r="U35" s="5" t="str">
        <f t="shared" si="15"/>
        <v>No</v>
      </c>
      <c r="V35" s="5" t="str">
        <f t="shared" si="26"/>
        <v>No</v>
      </c>
      <c r="W35" s="5" t="str">
        <f t="shared" si="17"/>
        <v>No</v>
      </c>
      <c r="X35" s="5" t="str">
        <f t="shared" si="18"/>
        <v>No</v>
      </c>
      <c r="Y35" s="5" t="str">
        <f t="shared" si="19"/>
        <v>No</v>
      </c>
      <c r="Z35" s="5" t="str">
        <f t="shared" si="20"/>
        <v>No</v>
      </c>
      <c r="AA35" s="5" t="str">
        <f t="shared" si="21"/>
        <v>No</v>
      </c>
      <c r="AB35" s="5" t="str">
        <f t="shared" si="22"/>
        <v>No</v>
      </c>
      <c r="AC35" s="5" t="str">
        <f t="shared" si="23"/>
        <v>No</v>
      </c>
      <c r="AD35" s="1" t="s">
        <v>343</v>
      </c>
      <c r="AE35" s="24"/>
      <c r="AF35" s="24"/>
    </row>
    <row r="36" spans="1:32" x14ac:dyDescent="0.25">
      <c r="A36" s="24" t="s">
        <v>51</v>
      </c>
      <c r="B36" s="24" t="s">
        <v>50</v>
      </c>
      <c r="C36" s="37" t="s">
        <v>45</v>
      </c>
      <c r="D36" s="24" t="s">
        <v>11</v>
      </c>
      <c r="E36" s="4" t="s">
        <v>479</v>
      </c>
      <c r="F36" s="5" t="s">
        <v>313</v>
      </c>
      <c r="G36" s="5" t="str">
        <f t="shared" si="1"/>
        <v>No</v>
      </c>
      <c r="H36" s="5" t="str">
        <f t="shared" si="2"/>
        <v>No</v>
      </c>
      <c r="I36" s="5" t="str">
        <f t="shared" si="3"/>
        <v>No</v>
      </c>
      <c r="J36" s="5" t="str">
        <f t="shared" si="4"/>
        <v>No</v>
      </c>
      <c r="K36" s="5" t="str">
        <f t="shared" si="5"/>
        <v>Yes</v>
      </c>
      <c r="L36" s="5" t="str">
        <f t="shared" si="6"/>
        <v>No</v>
      </c>
      <c r="M36" s="5" t="str">
        <f t="shared" si="7"/>
        <v>No</v>
      </c>
      <c r="N36" s="5" t="str">
        <f t="shared" si="8"/>
        <v>No</v>
      </c>
      <c r="O36" s="5" t="str">
        <f t="shared" si="9"/>
        <v>Yes</v>
      </c>
      <c r="P36" s="5" t="str">
        <f t="shared" si="10"/>
        <v>No</v>
      </c>
      <c r="Q36" s="5" t="str">
        <f t="shared" si="11"/>
        <v>No</v>
      </c>
      <c r="R36" s="5" t="str">
        <f t="shared" si="12"/>
        <v>No</v>
      </c>
      <c r="S36" s="5" t="str">
        <f t="shared" si="13"/>
        <v>No</v>
      </c>
      <c r="T36" s="5" t="str">
        <f t="shared" si="14"/>
        <v>No</v>
      </c>
      <c r="U36" s="5" t="str">
        <f t="shared" si="15"/>
        <v>No</v>
      </c>
      <c r="V36" s="5" t="str">
        <f t="shared" si="26"/>
        <v>No</v>
      </c>
      <c r="W36" s="5" t="str">
        <f t="shared" si="17"/>
        <v>No</v>
      </c>
      <c r="X36" s="5" t="str">
        <f t="shared" si="18"/>
        <v>No</v>
      </c>
      <c r="Y36" s="5" t="str">
        <f t="shared" si="19"/>
        <v>No</v>
      </c>
      <c r="Z36" s="5" t="str">
        <f t="shared" si="20"/>
        <v>No</v>
      </c>
      <c r="AA36" s="5" t="str">
        <f t="shared" si="21"/>
        <v>No</v>
      </c>
      <c r="AB36" s="5" t="str">
        <f t="shared" si="22"/>
        <v>No</v>
      </c>
      <c r="AC36" s="5" t="str">
        <f t="shared" si="23"/>
        <v>No</v>
      </c>
      <c r="AD36" s="1" t="s">
        <v>344</v>
      </c>
      <c r="AE36" s="24"/>
      <c r="AF36" s="24"/>
    </row>
    <row r="37" spans="1:32" x14ac:dyDescent="0.25">
      <c r="A37" s="24" t="s">
        <v>52</v>
      </c>
      <c r="B37" s="24" t="s">
        <v>53</v>
      </c>
      <c r="C37" s="37" t="s">
        <v>45</v>
      </c>
      <c r="D37" s="24" t="s">
        <v>7</v>
      </c>
      <c r="E37" s="4" t="s">
        <v>479</v>
      </c>
      <c r="F37" s="5" t="s">
        <v>313</v>
      </c>
      <c r="G37" s="5" t="str">
        <f t="shared" si="1"/>
        <v>No</v>
      </c>
      <c r="H37" s="5" t="str">
        <f t="shared" si="2"/>
        <v>No</v>
      </c>
      <c r="I37" s="5" t="str">
        <f t="shared" si="3"/>
        <v>No</v>
      </c>
      <c r="J37" s="5" t="str">
        <f t="shared" si="4"/>
        <v>No</v>
      </c>
      <c r="K37" s="5" t="str">
        <f t="shared" si="5"/>
        <v>Yes</v>
      </c>
      <c r="L37" s="5" t="str">
        <f t="shared" si="6"/>
        <v>No</v>
      </c>
      <c r="M37" s="5" t="str">
        <f t="shared" si="7"/>
        <v>No</v>
      </c>
      <c r="N37" s="5" t="str">
        <f t="shared" si="8"/>
        <v>No</v>
      </c>
      <c r="O37" s="5" t="str">
        <f t="shared" si="9"/>
        <v>No</v>
      </c>
      <c r="P37" s="5" t="str">
        <f t="shared" si="10"/>
        <v>No</v>
      </c>
      <c r="Q37" s="5" t="str">
        <f t="shared" si="11"/>
        <v>No</v>
      </c>
      <c r="R37" s="5" t="str">
        <f t="shared" si="12"/>
        <v>No</v>
      </c>
      <c r="S37" s="5" t="str">
        <f t="shared" si="13"/>
        <v>No</v>
      </c>
      <c r="T37" s="5" t="str">
        <f t="shared" si="14"/>
        <v>No</v>
      </c>
      <c r="U37" s="5" t="str">
        <f t="shared" si="15"/>
        <v>No</v>
      </c>
      <c r="V37" s="5" t="str">
        <f t="shared" si="26"/>
        <v>No</v>
      </c>
      <c r="W37" s="5" t="str">
        <f t="shared" si="17"/>
        <v>No</v>
      </c>
      <c r="X37" s="5" t="str">
        <f t="shared" si="18"/>
        <v>No</v>
      </c>
      <c r="Y37" s="5" t="str">
        <f t="shared" si="19"/>
        <v>No</v>
      </c>
      <c r="Z37" s="5" t="str">
        <f t="shared" si="20"/>
        <v>No</v>
      </c>
      <c r="AA37" s="5" t="str">
        <f t="shared" si="21"/>
        <v>No</v>
      </c>
      <c r="AB37" s="5" t="str">
        <f t="shared" si="22"/>
        <v>No</v>
      </c>
      <c r="AC37" s="5" t="str">
        <f t="shared" si="23"/>
        <v>No</v>
      </c>
      <c r="AD37" s="1" t="s">
        <v>345</v>
      </c>
      <c r="AE37" s="24"/>
      <c r="AF37" s="24"/>
    </row>
    <row r="38" spans="1:32" x14ac:dyDescent="0.25">
      <c r="A38" s="24" t="s">
        <v>54</v>
      </c>
      <c r="B38" s="24" t="s">
        <v>55</v>
      </c>
      <c r="C38" s="37" t="s">
        <v>45</v>
      </c>
      <c r="D38" s="24" t="s">
        <v>11</v>
      </c>
      <c r="E38" s="4" t="s">
        <v>479</v>
      </c>
      <c r="F38" s="5" t="s">
        <v>313</v>
      </c>
      <c r="G38" s="5" t="str">
        <f t="shared" si="1"/>
        <v>No</v>
      </c>
      <c r="H38" s="5" t="str">
        <f t="shared" si="2"/>
        <v>No</v>
      </c>
      <c r="I38" s="5" t="str">
        <f t="shared" si="3"/>
        <v>No</v>
      </c>
      <c r="J38" s="5" t="str">
        <f t="shared" si="4"/>
        <v>No</v>
      </c>
      <c r="K38" s="5" t="str">
        <f t="shared" si="5"/>
        <v>Yes</v>
      </c>
      <c r="L38" s="5" t="str">
        <f t="shared" si="6"/>
        <v>No</v>
      </c>
      <c r="M38" s="5" t="str">
        <f t="shared" si="7"/>
        <v>No</v>
      </c>
      <c r="N38" s="5" t="str">
        <f t="shared" si="8"/>
        <v>No</v>
      </c>
      <c r="O38" s="5" t="str">
        <f t="shared" si="9"/>
        <v>Yes</v>
      </c>
      <c r="P38" s="5" t="str">
        <f t="shared" si="10"/>
        <v>No</v>
      </c>
      <c r="Q38" s="5" t="str">
        <f t="shared" si="11"/>
        <v>No</v>
      </c>
      <c r="R38" s="5" t="str">
        <f t="shared" si="12"/>
        <v>No</v>
      </c>
      <c r="S38" s="5" t="str">
        <f t="shared" si="13"/>
        <v>No</v>
      </c>
      <c r="T38" s="5" t="str">
        <f t="shared" si="14"/>
        <v>No</v>
      </c>
      <c r="U38" s="5" t="str">
        <f t="shared" si="15"/>
        <v>No</v>
      </c>
      <c r="V38" s="5" t="str">
        <f t="shared" si="26"/>
        <v>No</v>
      </c>
      <c r="W38" s="5" t="str">
        <f t="shared" si="17"/>
        <v>No</v>
      </c>
      <c r="X38" s="5" t="str">
        <f t="shared" si="18"/>
        <v>No</v>
      </c>
      <c r="Y38" s="5" t="str">
        <f t="shared" si="19"/>
        <v>No</v>
      </c>
      <c r="Z38" s="5" t="str">
        <f t="shared" si="20"/>
        <v>No</v>
      </c>
      <c r="AA38" s="5" t="str">
        <f t="shared" si="21"/>
        <v>No</v>
      </c>
      <c r="AB38" s="5" t="str">
        <f t="shared" si="22"/>
        <v>No</v>
      </c>
      <c r="AC38" s="5" t="str">
        <f t="shared" si="23"/>
        <v>No</v>
      </c>
      <c r="AD38" s="1" t="s">
        <v>346</v>
      </c>
      <c r="AE38" s="24"/>
      <c r="AF38" s="24"/>
    </row>
    <row r="39" spans="1:32" x14ac:dyDescent="0.25">
      <c r="A39" s="24" t="s">
        <v>56</v>
      </c>
      <c r="B39" s="24" t="s">
        <v>57</v>
      </c>
      <c r="C39" s="37" t="s">
        <v>45</v>
      </c>
      <c r="D39" s="24" t="s">
        <v>7</v>
      </c>
      <c r="E39" s="4" t="s">
        <v>479</v>
      </c>
      <c r="F39" s="5" t="s">
        <v>313</v>
      </c>
      <c r="G39" s="5" t="str">
        <f t="shared" si="1"/>
        <v>No</v>
      </c>
      <c r="H39" s="5" t="str">
        <f t="shared" si="2"/>
        <v>No</v>
      </c>
      <c r="I39" s="5" t="str">
        <f t="shared" si="3"/>
        <v>No</v>
      </c>
      <c r="J39" s="5" t="str">
        <f t="shared" si="4"/>
        <v>No</v>
      </c>
      <c r="K39" s="5" t="str">
        <f t="shared" si="5"/>
        <v>Yes</v>
      </c>
      <c r="L39" s="5" t="str">
        <f t="shared" si="6"/>
        <v>No</v>
      </c>
      <c r="M39" s="5" t="str">
        <f t="shared" si="7"/>
        <v>No</v>
      </c>
      <c r="N39" s="5" t="str">
        <f t="shared" si="8"/>
        <v>No</v>
      </c>
      <c r="O39" s="5" t="str">
        <f t="shared" si="9"/>
        <v>Yes</v>
      </c>
      <c r="P39" s="5" t="str">
        <f t="shared" si="10"/>
        <v>No</v>
      </c>
      <c r="Q39" s="5" t="str">
        <f t="shared" si="11"/>
        <v>No</v>
      </c>
      <c r="R39" s="5" t="str">
        <f t="shared" si="12"/>
        <v>No</v>
      </c>
      <c r="S39" s="5" t="str">
        <f t="shared" si="13"/>
        <v>No</v>
      </c>
      <c r="T39" s="5" t="str">
        <f t="shared" si="14"/>
        <v>No</v>
      </c>
      <c r="U39" s="5" t="str">
        <f t="shared" si="15"/>
        <v>No</v>
      </c>
      <c r="V39" s="5" t="str">
        <f t="shared" si="26"/>
        <v>No</v>
      </c>
      <c r="W39" s="5" t="str">
        <f t="shared" si="17"/>
        <v>No</v>
      </c>
      <c r="X39" s="5" t="str">
        <f t="shared" si="18"/>
        <v>No</v>
      </c>
      <c r="Y39" s="5" t="str">
        <f t="shared" si="19"/>
        <v>No</v>
      </c>
      <c r="Z39" s="5" t="str">
        <f t="shared" si="20"/>
        <v>No</v>
      </c>
      <c r="AA39" s="5" t="str">
        <f t="shared" si="21"/>
        <v>No</v>
      </c>
      <c r="AB39" s="5" t="str">
        <f t="shared" si="22"/>
        <v>No</v>
      </c>
      <c r="AC39" s="5" t="str">
        <f t="shared" si="23"/>
        <v>No</v>
      </c>
      <c r="AD39" s="1" t="s">
        <v>347</v>
      </c>
      <c r="AE39" s="24"/>
      <c r="AF39" s="24"/>
    </row>
    <row r="40" spans="1:32" x14ac:dyDescent="0.25">
      <c r="A40" s="24" t="s">
        <v>58</v>
      </c>
      <c r="B40" s="24" t="s">
        <v>57</v>
      </c>
      <c r="C40" s="37" t="s">
        <v>45</v>
      </c>
      <c r="D40" s="24" t="s">
        <v>11</v>
      </c>
      <c r="E40" s="4" t="s">
        <v>479</v>
      </c>
      <c r="F40" s="5" t="s">
        <v>313</v>
      </c>
      <c r="G40" s="5" t="str">
        <f t="shared" si="1"/>
        <v>No</v>
      </c>
      <c r="H40" s="5" t="str">
        <f t="shared" si="2"/>
        <v>No</v>
      </c>
      <c r="I40" s="5" t="str">
        <f t="shared" si="3"/>
        <v>No</v>
      </c>
      <c r="J40" s="5" t="str">
        <f t="shared" si="4"/>
        <v>No</v>
      </c>
      <c r="K40" s="5" t="str">
        <f t="shared" si="5"/>
        <v>Yes</v>
      </c>
      <c r="L40" s="5" t="str">
        <f t="shared" si="6"/>
        <v>No</v>
      </c>
      <c r="M40" s="5" t="str">
        <f t="shared" si="7"/>
        <v>No</v>
      </c>
      <c r="N40" s="5" t="str">
        <f t="shared" si="8"/>
        <v>No</v>
      </c>
      <c r="O40" s="5" t="str">
        <f>IF(ISNUMBER(SEARCH("milk", AD40)), "Yes", "No")</f>
        <v>Yes</v>
      </c>
      <c r="P40" s="5" t="str">
        <f t="shared" si="10"/>
        <v>No</v>
      </c>
      <c r="Q40" s="5" t="str">
        <f t="shared" si="11"/>
        <v>No</v>
      </c>
      <c r="R40" s="5" t="str">
        <f t="shared" si="12"/>
        <v>No</v>
      </c>
      <c r="S40" s="5" t="str">
        <f t="shared" si="13"/>
        <v>No</v>
      </c>
      <c r="T40" s="5" t="str">
        <f t="shared" si="14"/>
        <v>No</v>
      </c>
      <c r="U40" s="5" t="str">
        <f t="shared" si="15"/>
        <v>No</v>
      </c>
      <c r="V40" s="5" t="str">
        <f t="shared" si="26"/>
        <v>No</v>
      </c>
      <c r="W40" s="5" t="str">
        <f t="shared" si="17"/>
        <v>No</v>
      </c>
      <c r="X40" s="5" t="str">
        <f t="shared" si="18"/>
        <v>No</v>
      </c>
      <c r="Y40" s="5" t="str">
        <f t="shared" si="19"/>
        <v>No</v>
      </c>
      <c r="Z40" s="5" t="str">
        <f t="shared" si="20"/>
        <v>No</v>
      </c>
      <c r="AA40" s="5" t="str">
        <f t="shared" si="21"/>
        <v>No</v>
      </c>
      <c r="AB40" s="5" t="str">
        <f t="shared" si="22"/>
        <v>No</v>
      </c>
      <c r="AC40" s="5" t="str">
        <f t="shared" si="23"/>
        <v>No</v>
      </c>
      <c r="AD40" s="1" t="s">
        <v>347</v>
      </c>
      <c r="AE40" s="24"/>
      <c r="AF40" s="24"/>
    </row>
    <row r="41" spans="1:32" x14ac:dyDescent="0.25">
      <c r="A41" s="25" t="s">
        <v>59</v>
      </c>
      <c r="B41" s="24" t="s">
        <v>60</v>
      </c>
      <c r="C41" s="37" t="s">
        <v>45</v>
      </c>
      <c r="D41" s="24" t="s">
        <v>7</v>
      </c>
      <c r="E41" s="4" t="s">
        <v>479</v>
      </c>
      <c r="F41" s="5" t="s">
        <v>313</v>
      </c>
      <c r="G41" s="5" t="str">
        <f t="shared" si="1"/>
        <v>No</v>
      </c>
      <c r="H41" s="5" t="str">
        <f t="shared" si="2"/>
        <v>No</v>
      </c>
      <c r="I41" s="5" t="str">
        <f t="shared" si="3"/>
        <v>No</v>
      </c>
      <c r="J41" s="5" t="str">
        <f t="shared" si="4"/>
        <v>No</v>
      </c>
      <c r="K41" s="5" t="str">
        <f t="shared" si="5"/>
        <v>Yes</v>
      </c>
      <c r="L41" s="5" t="str">
        <f t="shared" si="6"/>
        <v>No</v>
      </c>
      <c r="M41" s="5" t="str">
        <f t="shared" si="7"/>
        <v>No</v>
      </c>
      <c r="N41" s="5" t="str">
        <f t="shared" si="8"/>
        <v>No</v>
      </c>
      <c r="O41" s="5" t="str">
        <f t="shared" si="9"/>
        <v>Yes</v>
      </c>
      <c r="P41" s="5" t="str">
        <f t="shared" si="10"/>
        <v>No</v>
      </c>
      <c r="Q41" s="5" t="str">
        <f t="shared" si="11"/>
        <v>No</v>
      </c>
      <c r="R41" s="5" t="str">
        <f t="shared" si="12"/>
        <v>No</v>
      </c>
      <c r="S41" s="5" t="str">
        <f t="shared" si="13"/>
        <v>No</v>
      </c>
      <c r="T41" s="5" t="str">
        <f t="shared" si="14"/>
        <v>No</v>
      </c>
      <c r="U41" s="5" t="str">
        <f t="shared" si="15"/>
        <v>No</v>
      </c>
      <c r="V41" s="5" t="str">
        <f t="shared" si="26"/>
        <v>No</v>
      </c>
      <c r="W41" s="5" t="str">
        <f t="shared" si="17"/>
        <v>No</v>
      </c>
      <c r="X41" s="5" t="str">
        <f t="shared" si="18"/>
        <v>No</v>
      </c>
      <c r="Y41" s="5" t="str">
        <f t="shared" si="19"/>
        <v>No</v>
      </c>
      <c r="Z41" s="5" t="str">
        <f t="shared" si="20"/>
        <v>No</v>
      </c>
      <c r="AA41" s="5" t="str">
        <f t="shared" si="21"/>
        <v>No</v>
      </c>
      <c r="AB41" s="5" t="str">
        <f t="shared" si="22"/>
        <v>No</v>
      </c>
      <c r="AC41" s="5" t="str">
        <f t="shared" si="23"/>
        <v>No</v>
      </c>
      <c r="AD41" s="1" t="s">
        <v>314</v>
      </c>
      <c r="AE41" s="25"/>
      <c r="AF41" s="24"/>
    </row>
    <row r="42" spans="1:32" x14ac:dyDescent="0.25">
      <c r="A42" s="25" t="s">
        <v>61</v>
      </c>
      <c r="B42" s="24" t="s">
        <v>60</v>
      </c>
      <c r="C42" s="37" t="s">
        <v>45</v>
      </c>
      <c r="D42" s="24" t="s">
        <v>11</v>
      </c>
      <c r="E42" s="4" t="s">
        <v>479</v>
      </c>
      <c r="F42" s="5" t="s">
        <v>313</v>
      </c>
      <c r="G42" s="5" t="str">
        <f t="shared" si="1"/>
        <v>No</v>
      </c>
      <c r="H42" s="5" t="str">
        <f t="shared" si="2"/>
        <v>No</v>
      </c>
      <c r="I42" s="5" t="str">
        <f t="shared" si="3"/>
        <v>No</v>
      </c>
      <c r="J42" s="5" t="str">
        <f t="shared" si="4"/>
        <v>No</v>
      </c>
      <c r="K42" s="5" t="str">
        <f t="shared" si="5"/>
        <v>Yes</v>
      </c>
      <c r="L42" s="5" t="str">
        <f t="shared" si="6"/>
        <v>No</v>
      </c>
      <c r="M42" s="5" t="str">
        <f t="shared" si="7"/>
        <v>No</v>
      </c>
      <c r="N42" s="5" t="str">
        <f t="shared" si="8"/>
        <v>No</v>
      </c>
      <c r="O42" s="5" t="str">
        <f t="shared" si="9"/>
        <v>Yes</v>
      </c>
      <c r="P42" s="5" t="str">
        <f t="shared" si="10"/>
        <v>No</v>
      </c>
      <c r="Q42" s="5" t="str">
        <f t="shared" si="11"/>
        <v>No</v>
      </c>
      <c r="R42" s="5" t="str">
        <f t="shared" si="12"/>
        <v>No</v>
      </c>
      <c r="S42" s="5" t="str">
        <f t="shared" si="13"/>
        <v>No</v>
      </c>
      <c r="T42" s="5" t="str">
        <f t="shared" si="14"/>
        <v>No</v>
      </c>
      <c r="U42" s="5" t="str">
        <f t="shared" si="15"/>
        <v>No</v>
      </c>
      <c r="V42" s="5" t="str">
        <f t="shared" si="26"/>
        <v>No</v>
      </c>
      <c r="W42" s="5" t="str">
        <f t="shared" si="17"/>
        <v>No</v>
      </c>
      <c r="X42" s="5" t="str">
        <f t="shared" si="18"/>
        <v>No</v>
      </c>
      <c r="Y42" s="5" t="str">
        <f t="shared" si="19"/>
        <v>No</v>
      </c>
      <c r="Z42" s="5" t="str">
        <f t="shared" si="20"/>
        <v>No</v>
      </c>
      <c r="AA42" s="5" t="str">
        <f t="shared" si="21"/>
        <v>No</v>
      </c>
      <c r="AB42" s="5" t="str">
        <f t="shared" si="22"/>
        <v>No</v>
      </c>
      <c r="AC42" s="5" t="str">
        <f t="shared" si="23"/>
        <v>No</v>
      </c>
      <c r="AD42" s="1" t="s">
        <v>348</v>
      </c>
      <c r="AE42" s="25"/>
      <c r="AF42" s="24"/>
    </row>
    <row r="43" spans="1:32" x14ac:dyDescent="0.25">
      <c r="A43" s="24" t="s">
        <v>62</v>
      </c>
      <c r="B43" s="24" t="s">
        <v>63</v>
      </c>
      <c r="C43" s="37" t="s">
        <v>45</v>
      </c>
      <c r="D43" s="24" t="s">
        <v>7</v>
      </c>
      <c r="E43" s="4" t="s">
        <v>479</v>
      </c>
      <c r="F43" s="5" t="s">
        <v>313</v>
      </c>
      <c r="G43" s="5" t="str">
        <f t="shared" si="1"/>
        <v>No</v>
      </c>
      <c r="H43" s="5" t="str">
        <f t="shared" si="2"/>
        <v>No</v>
      </c>
      <c r="I43" s="5" t="str">
        <f t="shared" si="3"/>
        <v>No</v>
      </c>
      <c r="J43" s="5" t="str">
        <f t="shared" si="4"/>
        <v>No</v>
      </c>
      <c r="K43" s="5" t="str">
        <f t="shared" si="5"/>
        <v>Yes</v>
      </c>
      <c r="L43" s="5" t="str">
        <f t="shared" si="6"/>
        <v>No</v>
      </c>
      <c r="M43" s="5" t="str">
        <f t="shared" si="7"/>
        <v>No</v>
      </c>
      <c r="N43" s="5" t="str">
        <f t="shared" si="8"/>
        <v>Yes</v>
      </c>
      <c r="O43" s="5" t="str">
        <f t="shared" si="9"/>
        <v>Yes</v>
      </c>
      <c r="P43" s="5" t="str">
        <f t="shared" si="10"/>
        <v>No</v>
      </c>
      <c r="Q43" s="5" t="str">
        <f t="shared" si="11"/>
        <v>No</v>
      </c>
      <c r="R43" s="5" t="str">
        <f t="shared" si="12"/>
        <v>No</v>
      </c>
      <c r="S43" s="5" t="str">
        <f t="shared" si="13"/>
        <v>No</v>
      </c>
      <c r="T43" s="5" t="str">
        <f t="shared" si="14"/>
        <v>No</v>
      </c>
      <c r="U43" s="5" t="str">
        <f t="shared" si="15"/>
        <v>No</v>
      </c>
      <c r="V43" s="5" t="str">
        <f t="shared" si="26"/>
        <v>No</v>
      </c>
      <c r="W43" s="5" t="str">
        <f t="shared" si="17"/>
        <v>No</v>
      </c>
      <c r="X43" s="5" t="str">
        <f t="shared" si="18"/>
        <v>No</v>
      </c>
      <c r="Y43" s="5" t="str">
        <f t="shared" si="19"/>
        <v>No</v>
      </c>
      <c r="Z43" s="5" t="str">
        <f t="shared" si="20"/>
        <v>No</v>
      </c>
      <c r="AA43" s="5" t="str">
        <f t="shared" si="21"/>
        <v>No</v>
      </c>
      <c r="AB43" s="5" t="str">
        <f t="shared" si="22"/>
        <v>No</v>
      </c>
      <c r="AC43" s="5" t="str">
        <f t="shared" si="23"/>
        <v>No</v>
      </c>
      <c r="AD43" s="1" t="s">
        <v>349</v>
      </c>
      <c r="AE43" s="24"/>
      <c r="AF43" s="24"/>
    </row>
    <row r="44" spans="1:32" x14ac:dyDescent="0.25">
      <c r="A44" s="24" t="s">
        <v>64</v>
      </c>
      <c r="B44" s="24" t="s">
        <v>63</v>
      </c>
      <c r="C44" s="37" t="s">
        <v>45</v>
      </c>
      <c r="D44" s="24" t="s">
        <v>11</v>
      </c>
      <c r="E44" s="4" t="s">
        <v>479</v>
      </c>
      <c r="F44" s="5" t="s">
        <v>313</v>
      </c>
      <c r="G44" s="5" t="str">
        <f t="shared" si="1"/>
        <v>No</v>
      </c>
      <c r="H44" s="5" t="str">
        <f t="shared" si="2"/>
        <v>No</v>
      </c>
      <c r="I44" s="5" t="str">
        <f t="shared" si="3"/>
        <v>No</v>
      </c>
      <c r="J44" s="5" t="str">
        <f t="shared" si="4"/>
        <v>No</v>
      </c>
      <c r="K44" s="5" t="str">
        <f t="shared" si="5"/>
        <v>Yes</v>
      </c>
      <c r="L44" s="5" t="str">
        <f t="shared" si="6"/>
        <v>No</v>
      </c>
      <c r="M44" s="5" t="str">
        <f t="shared" si="7"/>
        <v>No</v>
      </c>
      <c r="N44" s="5" t="str">
        <f t="shared" si="8"/>
        <v>Yes</v>
      </c>
      <c r="O44" s="5" t="str">
        <f t="shared" si="9"/>
        <v>Yes</v>
      </c>
      <c r="P44" s="5" t="str">
        <f t="shared" si="10"/>
        <v>No</v>
      </c>
      <c r="Q44" s="5" t="str">
        <f t="shared" si="11"/>
        <v>No</v>
      </c>
      <c r="R44" s="5" t="str">
        <f t="shared" si="12"/>
        <v>No</v>
      </c>
      <c r="S44" s="5" t="str">
        <f t="shared" si="13"/>
        <v>No</v>
      </c>
      <c r="T44" s="5" t="str">
        <f t="shared" si="14"/>
        <v>No</v>
      </c>
      <c r="U44" s="5" t="str">
        <f t="shared" si="15"/>
        <v>No</v>
      </c>
      <c r="V44" s="5" t="str">
        <f t="shared" si="26"/>
        <v>No</v>
      </c>
      <c r="W44" s="5" t="str">
        <f t="shared" si="17"/>
        <v>No</v>
      </c>
      <c r="X44" s="5" t="str">
        <f t="shared" si="18"/>
        <v>No</v>
      </c>
      <c r="Y44" s="5" t="str">
        <f t="shared" si="19"/>
        <v>No</v>
      </c>
      <c r="Z44" s="5" t="str">
        <f t="shared" si="20"/>
        <v>No</v>
      </c>
      <c r="AA44" s="5" t="str">
        <f t="shared" si="21"/>
        <v>No</v>
      </c>
      <c r="AB44" s="5" t="str">
        <f t="shared" si="22"/>
        <v>No</v>
      </c>
      <c r="AC44" s="5" t="str">
        <f t="shared" si="23"/>
        <v>No</v>
      </c>
      <c r="AD44" s="1" t="s">
        <v>350</v>
      </c>
      <c r="AE44" s="24"/>
      <c r="AF44" s="24"/>
    </row>
    <row r="45" spans="1:32" x14ac:dyDescent="0.25">
      <c r="A45" s="24" t="s">
        <v>65</v>
      </c>
      <c r="B45" s="24" t="s">
        <v>66</v>
      </c>
      <c r="C45" s="37" t="s">
        <v>45</v>
      </c>
      <c r="D45" s="24" t="s">
        <v>7</v>
      </c>
      <c r="E45" s="4" t="s">
        <v>479</v>
      </c>
      <c r="F45" s="10" t="s">
        <v>313</v>
      </c>
      <c r="G45" s="5" t="str">
        <f t="shared" si="1"/>
        <v>No</v>
      </c>
      <c r="H45" s="5" t="str">
        <f t="shared" si="2"/>
        <v>No</v>
      </c>
      <c r="I45" s="5" t="str">
        <f t="shared" si="3"/>
        <v>No</v>
      </c>
      <c r="J45" s="5" t="str">
        <f t="shared" si="4"/>
        <v>No</v>
      </c>
      <c r="K45" s="5" t="str">
        <f t="shared" si="5"/>
        <v>Yes</v>
      </c>
      <c r="L45" s="5" t="str">
        <f t="shared" si="6"/>
        <v>No</v>
      </c>
      <c r="M45" s="5" t="str">
        <f t="shared" si="7"/>
        <v>No</v>
      </c>
      <c r="N45" s="5" t="str">
        <f t="shared" si="8"/>
        <v>No</v>
      </c>
      <c r="O45" s="5" t="str">
        <f t="shared" si="9"/>
        <v>Yes</v>
      </c>
      <c r="P45" s="5" t="str">
        <f t="shared" si="10"/>
        <v>No</v>
      </c>
      <c r="Q45" s="5" t="str">
        <f t="shared" si="11"/>
        <v>No</v>
      </c>
      <c r="R45" s="5" t="str">
        <f t="shared" si="12"/>
        <v>No</v>
      </c>
      <c r="S45" s="5" t="str">
        <f t="shared" si="13"/>
        <v>No</v>
      </c>
      <c r="T45" s="5" t="str">
        <f t="shared" si="14"/>
        <v>No</v>
      </c>
      <c r="U45" s="5" t="str">
        <f t="shared" si="15"/>
        <v>No</v>
      </c>
      <c r="V45" s="5" t="str">
        <f t="shared" si="26"/>
        <v>No</v>
      </c>
      <c r="W45" s="5" t="str">
        <f t="shared" si="17"/>
        <v>No</v>
      </c>
      <c r="X45" s="5" t="str">
        <f t="shared" si="18"/>
        <v>No</v>
      </c>
      <c r="Y45" s="5" t="str">
        <f t="shared" si="19"/>
        <v>No</v>
      </c>
      <c r="Z45" s="5" t="str">
        <f t="shared" si="20"/>
        <v>No</v>
      </c>
      <c r="AA45" s="5" t="str">
        <f t="shared" si="21"/>
        <v>No</v>
      </c>
      <c r="AB45" s="5" t="str">
        <f t="shared" si="22"/>
        <v>No</v>
      </c>
      <c r="AC45" s="5" t="str">
        <f t="shared" si="23"/>
        <v>No</v>
      </c>
      <c r="AD45" s="1" t="s">
        <v>351</v>
      </c>
      <c r="AE45" s="24"/>
      <c r="AF45" s="24"/>
    </row>
    <row r="46" spans="1:32" x14ac:dyDescent="0.25">
      <c r="A46" s="24" t="s">
        <v>67</v>
      </c>
      <c r="B46" s="24" t="s">
        <v>66</v>
      </c>
      <c r="C46" s="37" t="s">
        <v>45</v>
      </c>
      <c r="D46" s="24" t="s">
        <v>11</v>
      </c>
      <c r="E46" s="4" t="s">
        <v>479</v>
      </c>
      <c r="F46" s="10" t="s">
        <v>313</v>
      </c>
      <c r="G46" s="5" t="str">
        <f t="shared" si="1"/>
        <v>No</v>
      </c>
      <c r="H46" s="5" t="str">
        <f t="shared" si="2"/>
        <v>No</v>
      </c>
      <c r="I46" s="5" t="str">
        <f t="shared" si="3"/>
        <v>No</v>
      </c>
      <c r="J46" s="5" t="str">
        <f t="shared" si="4"/>
        <v>No</v>
      </c>
      <c r="K46" s="5" t="str">
        <f t="shared" si="5"/>
        <v>Yes</v>
      </c>
      <c r="L46" s="5" t="str">
        <f t="shared" si="6"/>
        <v>No</v>
      </c>
      <c r="M46" s="5" t="str">
        <f t="shared" si="7"/>
        <v>No</v>
      </c>
      <c r="N46" s="5" t="str">
        <f t="shared" si="8"/>
        <v>No</v>
      </c>
      <c r="O46" s="5" t="str">
        <f t="shared" si="9"/>
        <v>Yes</v>
      </c>
      <c r="P46" s="5" t="str">
        <f t="shared" si="10"/>
        <v>No</v>
      </c>
      <c r="Q46" s="5" t="str">
        <f t="shared" si="11"/>
        <v>No</v>
      </c>
      <c r="R46" s="5" t="str">
        <f t="shared" si="12"/>
        <v>No</v>
      </c>
      <c r="S46" s="5" t="str">
        <f t="shared" si="13"/>
        <v>No</v>
      </c>
      <c r="T46" s="5" t="str">
        <f t="shared" si="14"/>
        <v>No</v>
      </c>
      <c r="U46" s="5" t="str">
        <f t="shared" si="15"/>
        <v>No</v>
      </c>
      <c r="V46" s="5" t="str">
        <f t="shared" si="26"/>
        <v>No</v>
      </c>
      <c r="W46" s="5" t="str">
        <f t="shared" si="17"/>
        <v>No</v>
      </c>
      <c r="X46" s="5" t="str">
        <f t="shared" si="18"/>
        <v>No</v>
      </c>
      <c r="Y46" s="5" t="str">
        <f t="shared" si="19"/>
        <v>No</v>
      </c>
      <c r="Z46" s="5" t="str">
        <f t="shared" si="20"/>
        <v>No</v>
      </c>
      <c r="AA46" s="5" t="str">
        <f t="shared" si="21"/>
        <v>No</v>
      </c>
      <c r="AB46" s="5" t="str">
        <f t="shared" si="22"/>
        <v>No</v>
      </c>
      <c r="AC46" s="5" t="str">
        <f t="shared" si="23"/>
        <v>No</v>
      </c>
      <c r="AD46" s="1" t="s">
        <v>352</v>
      </c>
      <c r="AE46" s="24"/>
      <c r="AF46" s="24"/>
    </row>
    <row r="47" spans="1:32" x14ac:dyDescent="0.25">
      <c r="A47" s="24" t="s">
        <v>68</v>
      </c>
      <c r="B47" s="24" t="s">
        <v>69</v>
      </c>
      <c r="C47" s="37" t="s">
        <v>45</v>
      </c>
      <c r="D47" s="24" t="s">
        <v>7</v>
      </c>
      <c r="E47" s="4" t="str">
        <f>IF(ISNUMBER(SEARCH("gelatine", AD47)), "No", "Yes")</f>
        <v>No</v>
      </c>
      <c r="F47" s="4" t="s">
        <v>313</v>
      </c>
      <c r="G47" s="5" t="str">
        <f t="shared" si="1"/>
        <v>No</v>
      </c>
      <c r="H47" s="5" t="str">
        <f t="shared" si="2"/>
        <v>No</v>
      </c>
      <c r="I47" s="5" t="str">
        <f t="shared" si="3"/>
        <v>No</v>
      </c>
      <c r="J47" s="5" t="str">
        <f t="shared" si="4"/>
        <v>No</v>
      </c>
      <c r="K47" s="5" t="str">
        <f t="shared" si="5"/>
        <v>Yes</v>
      </c>
      <c r="L47" s="5" t="str">
        <f t="shared" si="6"/>
        <v>No</v>
      </c>
      <c r="M47" s="5" t="str">
        <f t="shared" si="7"/>
        <v>No</v>
      </c>
      <c r="N47" s="5" t="str">
        <f t="shared" si="8"/>
        <v>Yes</v>
      </c>
      <c r="O47" s="5" t="str">
        <f t="shared" si="9"/>
        <v>Yes</v>
      </c>
      <c r="P47" s="5" t="str">
        <f t="shared" si="10"/>
        <v>No</v>
      </c>
      <c r="Q47" s="5" t="str">
        <f t="shared" si="11"/>
        <v>No</v>
      </c>
      <c r="R47" s="5" t="str">
        <f t="shared" si="12"/>
        <v>No</v>
      </c>
      <c r="S47" s="5" t="str">
        <f t="shared" si="13"/>
        <v>No</v>
      </c>
      <c r="T47" s="5" t="str">
        <f t="shared" si="14"/>
        <v>No</v>
      </c>
      <c r="U47" s="5" t="str">
        <f t="shared" si="15"/>
        <v>No</v>
      </c>
      <c r="V47" s="5" t="str">
        <f t="shared" si="26"/>
        <v>No</v>
      </c>
      <c r="W47" s="5" t="str">
        <f t="shared" si="17"/>
        <v>No</v>
      </c>
      <c r="X47" s="5" t="str">
        <f t="shared" si="18"/>
        <v>No</v>
      </c>
      <c r="Y47" s="5" t="str">
        <f t="shared" si="19"/>
        <v>No</v>
      </c>
      <c r="Z47" s="5" t="str">
        <f t="shared" si="20"/>
        <v>No</v>
      </c>
      <c r="AA47" s="5" t="str">
        <f t="shared" si="21"/>
        <v>No</v>
      </c>
      <c r="AB47" s="5" t="str">
        <f t="shared" si="22"/>
        <v>No</v>
      </c>
      <c r="AC47" s="5" t="str">
        <f t="shared" si="23"/>
        <v>No</v>
      </c>
      <c r="AD47" s="1" t="s">
        <v>353</v>
      </c>
      <c r="AE47" s="24"/>
      <c r="AF47" s="24"/>
    </row>
    <row r="48" spans="1:32" x14ac:dyDescent="0.25">
      <c r="A48" s="24" t="s">
        <v>70</v>
      </c>
      <c r="B48" s="24" t="s">
        <v>69</v>
      </c>
      <c r="C48" s="37" t="s">
        <v>45</v>
      </c>
      <c r="D48" s="24" t="s">
        <v>11</v>
      </c>
      <c r="E48" s="4" t="str">
        <f t="shared" si="24"/>
        <v>No</v>
      </c>
      <c r="F48" s="4" t="s">
        <v>313</v>
      </c>
      <c r="G48" s="5" t="str">
        <f t="shared" si="1"/>
        <v>No</v>
      </c>
      <c r="H48" s="5" t="str">
        <f t="shared" si="2"/>
        <v>No</v>
      </c>
      <c r="I48" s="5" t="str">
        <f t="shared" si="3"/>
        <v>No</v>
      </c>
      <c r="J48" s="5" t="str">
        <f t="shared" si="4"/>
        <v>No</v>
      </c>
      <c r="K48" s="5" t="str">
        <f t="shared" si="5"/>
        <v>Yes</v>
      </c>
      <c r="L48" s="5" t="str">
        <f t="shared" si="6"/>
        <v>No</v>
      </c>
      <c r="M48" s="5" t="str">
        <f t="shared" si="7"/>
        <v>No</v>
      </c>
      <c r="N48" s="5" t="str">
        <f t="shared" si="8"/>
        <v>Yes</v>
      </c>
      <c r="O48" s="5" t="str">
        <f t="shared" si="9"/>
        <v>Yes</v>
      </c>
      <c r="P48" s="5" t="str">
        <f t="shared" si="10"/>
        <v>No</v>
      </c>
      <c r="Q48" s="5" t="str">
        <f t="shared" si="11"/>
        <v>No</v>
      </c>
      <c r="R48" s="5" t="str">
        <f t="shared" si="12"/>
        <v>No</v>
      </c>
      <c r="S48" s="5" t="str">
        <f t="shared" si="13"/>
        <v>No</v>
      </c>
      <c r="T48" s="5" t="str">
        <f t="shared" si="14"/>
        <v>No</v>
      </c>
      <c r="U48" s="5" t="str">
        <f t="shared" si="15"/>
        <v>No</v>
      </c>
      <c r="V48" s="5" t="str">
        <f t="shared" si="26"/>
        <v>No</v>
      </c>
      <c r="W48" s="5" t="str">
        <f t="shared" si="17"/>
        <v>No</v>
      </c>
      <c r="X48" s="5" t="str">
        <f t="shared" si="18"/>
        <v>No</v>
      </c>
      <c r="Y48" s="5" t="str">
        <f t="shared" si="19"/>
        <v>No</v>
      </c>
      <c r="Z48" s="5" t="str">
        <f t="shared" si="20"/>
        <v>No</v>
      </c>
      <c r="AA48" s="5" t="str">
        <f>IF(OR(ISNUMBER(SEARCH("sulphur", AD48)),ISNUMBER(SEARCH("sulphite",AD48))), "Yes", "No")</f>
        <v>No</v>
      </c>
      <c r="AB48" s="5" t="str">
        <f t="shared" si="22"/>
        <v>No</v>
      </c>
      <c r="AC48" s="5" t="str">
        <f t="shared" si="23"/>
        <v>No</v>
      </c>
      <c r="AD48" s="1" t="s">
        <v>354</v>
      </c>
      <c r="AE48" s="24"/>
      <c r="AF48" s="24"/>
    </row>
    <row r="49" spans="1:32" x14ac:dyDescent="0.25">
      <c r="A49" s="24" t="s">
        <v>71</v>
      </c>
      <c r="B49" s="24" t="s">
        <v>506</v>
      </c>
      <c r="C49" s="37" t="s">
        <v>45</v>
      </c>
      <c r="D49" s="24" t="s">
        <v>7</v>
      </c>
      <c r="E49" s="4" t="s">
        <v>479</v>
      </c>
      <c r="F49" s="5" t="s">
        <v>313</v>
      </c>
      <c r="G49" s="5" t="str">
        <f t="shared" si="1"/>
        <v>No</v>
      </c>
      <c r="H49" s="5" t="str">
        <f t="shared" si="2"/>
        <v>No</v>
      </c>
      <c r="I49" s="5" t="str">
        <f t="shared" si="3"/>
        <v>No</v>
      </c>
      <c r="J49" s="5" t="str">
        <f t="shared" si="4"/>
        <v>No</v>
      </c>
      <c r="K49" s="5" t="str">
        <f t="shared" si="5"/>
        <v>Yes</v>
      </c>
      <c r="L49" s="5" t="str">
        <f t="shared" si="6"/>
        <v>No</v>
      </c>
      <c r="M49" s="5" t="str">
        <f t="shared" si="7"/>
        <v>No</v>
      </c>
      <c r="N49" s="5" t="str">
        <f t="shared" si="8"/>
        <v>Yes</v>
      </c>
      <c r="O49" s="5" t="str">
        <f t="shared" si="9"/>
        <v>Yes</v>
      </c>
      <c r="P49" s="5" t="str">
        <f t="shared" si="10"/>
        <v>No</v>
      </c>
      <c r="Q49" s="5" t="str">
        <f t="shared" si="11"/>
        <v>No</v>
      </c>
      <c r="R49" s="5" t="str">
        <f t="shared" si="12"/>
        <v>No</v>
      </c>
      <c r="S49" s="5" t="str">
        <f t="shared" si="13"/>
        <v>No</v>
      </c>
      <c r="T49" s="5" t="str">
        <f t="shared" si="14"/>
        <v>No</v>
      </c>
      <c r="U49" s="5" t="str">
        <f t="shared" si="15"/>
        <v>No</v>
      </c>
      <c r="V49" s="5" t="str">
        <f t="shared" si="26"/>
        <v>No</v>
      </c>
      <c r="W49" s="5" t="str">
        <f t="shared" si="17"/>
        <v>No</v>
      </c>
      <c r="X49" s="5" t="str">
        <f t="shared" si="18"/>
        <v>No</v>
      </c>
      <c r="Y49" s="5" t="str">
        <f t="shared" si="19"/>
        <v>No</v>
      </c>
      <c r="Z49" s="5" t="str">
        <f t="shared" si="20"/>
        <v>No</v>
      </c>
      <c r="AA49" s="5" t="str">
        <f t="shared" si="21"/>
        <v>No</v>
      </c>
      <c r="AB49" s="5" t="str">
        <f t="shared" si="22"/>
        <v>No</v>
      </c>
      <c r="AC49" s="5" t="str">
        <f t="shared" si="23"/>
        <v>No</v>
      </c>
      <c r="AD49" s="1" t="s">
        <v>355</v>
      </c>
      <c r="AE49" s="24"/>
      <c r="AF49" s="24"/>
    </row>
    <row r="50" spans="1:32" x14ac:dyDescent="0.25">
      <c r="A50" s="24" t="s">
        <v>72</v>
      </c>
      <c r="B50" s="24" t="s">
        <v>506</v>
      </c>
      <c r="C50" s="37" t="s">
        <v>45</v>
      </c>
      <c r="D50" s="24" t="s">
        <v>11</v>
      </c>
      <c r="E50" s="4" t="s">
        <v>479</v>
      </c>
      <c r="F50" s="5" t="s">
        <v>313</v>
      </c>
      <c r="G50" s="5" t="str">
        <f t="shared" si="1"/>
        <v>No</v>
      </c>
      <c r="H50" s="5" t="str">
        <f t="shared" si="2"/>
        <v>No</v>
      </c>
      <c r="I50" s="5" t="str">
        <f t="shared" si="3"/>
        <v>No</v>
      </c>
      <c r="J50" s="5" t="str">
        <f t="shared" si="4"/>
        <v>No</v>
      </c>
      <c r="K50" s="5" t="str">
        <f t="shared" si="5"/>
        <v>Yes</v>
      </c>
      <c r="L50" s="5" t="str">
        <f t="shared" si="6"/>
        <v>No</v>
      </c>
      <c r="M50" s="5" t="str">
        <f t="shared" si="7"/>
        <v>No</v>
      </c>
      <c r="N50" s="5" t="str">
        <f t="shared" si="8"/>
        <v>Yes</v>
      </c>
      <c r="O50" s="5" t="str">
        <f t="shared" si="9"/>
        <v>Yes</v>
      </c>
      <c r="P50" s="5" t="str">
        <f t="shared" si="10"/>
        <v>No</v>
      </c>
      <c r="Q50" s="5" t="str">
        <f t="shared" si="11"/>
        <v>No</v>
      </c>
      <c r="R50" s="5" t="str">
        <f t="shared" si="12"/>
        <v>No</v>
      </c>
      <c r="S50" s="5" t="str">
        <f t="shared" si="13"/>
        <v>No</v>
      </c>
      <c r="T50" s="5" t="str">
        <f t="shared" si="14"/>
        <v>No</v>
      </c>
      <c r="U50" s="5" t="str">
        <f t="shared" si="15"/>
        <v>No</v>
      </c>
      <c r="V50" s="5" t="str">
        <f t="shared" si="26"/>
        <v>No</v>
      </c>
      <c r="W50" s="5" t="str">
        <f t="shared" si="17"/>
        <v>No</v>
      </c>
      <c r="X50" s="5" t="str">
        <f t="shared" si="18"/>
        <v>No</v>
      </c>
      <c r="Y50" s="5" t="str">
        <f t="shared" si="19"/>
        <v>No</v>
      </c>
      <c r="Z50" s="5" t="str">
        <f t="shared" si="20"/>
        <v>No</v>
      </c>
      <c r="AA50" s="5" t="str">
        <f t="shared" si="21"/>
        <v>No</v>
      </c>
      <c r="AB50" s="5" t="str">
        <f t="shared" si="22"/>
        <v>No</v>
      </c>
      <c r="AC50" s="5" t="str">
        <f t="shared" si="23"/>
        <v>No</v>
      </c>
      <c r="AD50" s="1" t="s">
        <v>356</v>
      </c>
      <c r="AE50" s="24"/>
      <c r="AF50" s="24"/>
    </row>
    <row r="51" spans="1:32" x14ac:dyDescent="0.25">
      <c r="A51" s="24" t="s">
        <v>73</v>
      </c>
      <c r="B51" s="24" t="s">
        <v>74</v>
      </c>
      <c r="C51" s="37" t="s">
        <v>45</v>
      </c>
      <c r="D51" s="24" t="s">
        <v>7</v>
      </c>
      <c r="E51" s="4" t="s">
        <v>479</v>
      </c>
      <c r="F51" s="5" t="s">
        <v>313</v>
      </c>
      <c r="G51" s="5" t="str">
        <f t="shared" si="1"/>
        <v>No</v>
      </c>
      <c r="H51" s="5" t="str">
        <f t="shared" si="2"/>
        <v>No</v>
      </c>
      <c r="I51" s="5" t="str">
        <f t="shared" si="3"/>
        <v>No</v>
      </c>
      <c r="J51" s="5" t="str">
        <f t="shared" si="4"/>
        <v>No</v>
      </c>
      <c r="K51" s="5" t="str">
        <f t="shared" si="5"/>
        <v>Yes</v>
      </c>
      <c r="L51" s="5" t="str">
        <f t="shared" si="6"/>
        <v>No</v>
      </c>
      <c r="M51" s="5" t="str">
        <f t="shared" si="7"/>
        <v>No</v>
      </c>
      <c r="N51" s="5" t="str">
        <f t="shared" si="8"/>
        <v>Yes</v>
      </c>
      <c r="O51" s="5" t="str">
        <f t="shared" si="9"/>
        <v>Yes</v>
      </c>
      <c r="P51" s="5" t="str">
        <f t="shared" si="10"/>
        <v>No</v>
      </c>
      <c r="Q51" s="5" t="str">
        <f t="shared" si="11"/>
        <v>No</v>
      </c>
      <c r="R51" s="5" t="str">
        <f t="shared" si="12"/>
        <v>No</v>
      </c>
      <c r="S51" s="5" t="str">
        <f t="shared" si="13"/>
        <v>No</v>
      </c>
      <c r="T51" s="5" t="str">
        <f t="shared" si="14"/>
        <v>No</v>
      </c>
      <c r="U51" s="5" t="str">
        <f t="shared" si="15"/>
        <v>No</v>
      </c>
      <c r="V51" s="5" t="str">
        <f t="shared" si="26"/>
        <v>No</v>
      </c>
      <c r="W51" s="5" t="str">
        <f t="shared" si="17"/>
        <v>No</v>
      </c>
      <c r="X51" s="5" t="str">
        <f t="shared" si="18"/>
        <v>No</v>
      </c>
      <c r="Y51" s="5" t="str">
        <f t="shared" si="19"/>
        <v>No</v>
      </c>
      <c r="Z51" s="5" t="str">
        <f t="shared" si="20"/>
        <v>No</v>
      </c>
      <c r="AA51" s="5" t="str">
        <f t="shared" si="21"/>
        <v>No</v>
      </c>
      <c r="AB51" s="5" t="str">
        <f t="shared" si="22"/>
        <v>No</v>
      </c>
      <c r="AC51" s="5" t="str">
        <f t="shared" si="23"/>
        <v>No</v>
      </c>
      <c r="AD51" s="1" t="s">
        <v>357</v>
      </c>
      <c r="AE51" s="24"/>
      <c r="AF51" s="24"/>
    </row>
    <row r="52" spans="1:32" x14ac:dyDescent="0.25">
      <c r="A52" s="24" t="s">
        <v>75</v>
      </c>
      <c r="B52" s="24" t="s">
        <v>74</v>
      </c>
      <c r="C52" s="37" t="s">
        <v>45</v>
      </c>
      <c r="D52" s="24" t="s">
        <v>11</v>
      </c>
      <c r="E52" s="4" t="s">
        <v>479</v>
      </c>
      <c r="F52" s="5" t="s">
        <v>313</v>
      </c>
      <c r="G52" s="5" t="str">
        <f t="shared" si="1"/>
        <v>No</v>
      </c>
      <c r="H52" s="5" t="str">
        <f t="shared" si="2"/>
        <v>No</v>
      </c>
      <c r="I52" s="5" t="str">
        <f t="shared" si="3"/>
        <v>No</v>
      </c>
      <c r="J52" s="5" t="str">
        <f t="shared" si="4"/>
        <v>No</v>
      </c>
      <c r="K52" s="5" t="str">
        <f t="shared" si="5"/>
        <v>Yes</v>
      </c>
      <c r="L52" s="5" t="str">
        <f t="shared" si="6"/>
        <v>No</v>
      </c>
      <c r="M52" s="5" t="str">
        <f t="shared" si="7"/>
        <v>No</v>
      </c>
      <c r="N52" s="5" t="str">
        <f t="shared" si="8"/>
        <v>Yes</v>
      </c>
      <c r="O52" s="5" t="str">
        <f t="shared" si="9"/>
        <v>Yes</v>
      </c>
      <c r="P52" s="5" t="str">
        <f t="shared" si="10"/>
        <v>No</v>
      </c>
      <c r="Q52" s="5" t="str">
        <f t="shared" si="11"/>
        <v>No</v>
      </c>
      <c r="R52" s="5" t="str">
        <f t="shared" si="12"/>
        <v>No</v>
      </c>
      <c r="S52" s="5" t="str">
        <f t="shared" si="13"/>
        <v>No</v>
      </c>
      <c r="T52" s="5" t="str">
        <f t="shared" si="14"/>
        <v>No</v>
      </c>
      <c r="U52" s="5" t="str">
        <f t="shared" si="15"/>
        <v>No</v>
      </c>
      <c r="V52" s="5" t="str">
        <f t="shared" si="26"/>
        <v>No</v>
      </c>
      <c r="W52" s="5" t="str">
        <f t="shared" si="17"/>
        <v>No</v>
      </c>
      <c r="X52" s="5" t="str">
        <f t="shared" si="18"/>
        <v>No</v>
      </c>
      <c r="Y52" s="5" t="str">
        <f t="shared" si="19"/>
        <v>No</v>
      </c>
      <c r="Z52" s="5" t="str">
        <f t="shared" si="20"/>
        <v>No</v>
      </c>
      <c r="AA52" s="5" t="str">
        <f t="shared" si="21"/>
        <v>No</v>
      </c>
      <c r="AB52" s="5" t="str">
        <f t="shared" si="22"/>
        <v>No</v>
      </c>
      <c r="AC52" s="5" t="str">
        <f t="shared" si="23"/>
        <v>No</v>
      </c>
      <c r="AD52" s="1" t="s">
        <v>358</v>
      </c>
      <c r="AE52" s="24"/>
      <c r="AF52" s="24"/>
    </row>
    <row r="53" spans="1:32" x14ac:dyDescent="0.25">
      <c r="A53" s="24" t="s">
        <v>76</v>
      </c>
      <c r="B53" s="24" t="s">
        <v>77</v>
      </c>
      <c r="C53" s="37" t="s">
        <v>45</v>
      </c>
      <c r="D53" s="24" t="s">
        <v>7</v>
      </c>
      <c r="E53" s="4" t="s">
        <v>479</v>
      </c>
      <c r="F53" s="5" t="s">
        <v>313</v>
      </c>
      <c r="G53" s="5" t="str">
        <f>IF(ISNUMBER(SEARCH("rye", AD53)), "Yes", "No")</f>
        <v>No</v>
      </c>
      <c r="H53" s="5" t="str">
        <f t="shared" si="2"/>
        <v>No</v>
      </c>
      <c r="I53" s="5" t="str">
        <f t="shared" si="3"/>
        <v>No</v>
      </c>
      <c r="J53" s="5" t="str">
        <f t="shared" si="4"/>
        <v>No</v>
      </c>
      <c r="K53" s="5" t="str">
        <f t="shared" si="5"/>
        <v>Yes</v>
      </c>
      <c r="L53" s="5" t="str">
        <f t="shared" si="6"/>
        <v>No</v>
      </c>
      <c r="M53" s="5" t="str">
        <f t="shared" si="7"/>
        <v>No</v>
      </c>
      <c r="N53" s="5" t="str">
        <f t="shared" si="8"/>
        <v>Yes</v>
      </c>
      <c r="O53" s="5" t="str">
        <f t="shared" si="9"/>
        <v>Yes</v>
      </c>
      <c r="P53" s="5" t="str">
        <f t="shared" si="10"/>
        <v>No</v>
      </c>
      <c r="Q53" s="5" t="str">
        <f t="shared" si="11"/>
        <v>No</v>
      </c>
      <c r="R53" s="5" t="str">
        <f t="shared" si="12"/>
        <v>No</v>
      </c>
      <c r="S53" s="5" t="str">
        <f t="shared" si="13"/>
        <v>No</v>
      </c>
      <c r="T53" s="5" t="str">
        <f t="shared" si="14"/>
        <v>No</v>
      </c>
      <c r="U53" s="5" t="str">
        <f t="shared" si="15"/>
        <v>No</v>
      </c>
      <c r="V53" s="5" t="str">
        <f t="shared" si="26"/>
        <v>No</v>
      </c>
      <c r="W53" s="5" t="str">
        <f t="shared" si="17"/>
        <v>No</v>
      </c>
      <c r="X53" s="5" t="str">
        <f t="shared" si="18"/>
        <v>No</v>
      </c>
      <c r="Y53" s="5" t="str">
        <f t="shared" si="19"/>
        <v>No</v>
      </c>
      <c r="Z53" s="5" t="str">
        <f t="shared" si="20"/>
        <v>No</v>
      </c>
      <c r="AA53" s="5" t="str">
        <f t="shared" si="21"/>
        <v>No</v>
      </c>
      <c r="AB53" s="5" t="str">
        <f t="shared" si="22"/>
        <v>No</v>
      </c>
      <c r="AC53" s="5" t="str">
        <f t="shared" si="23"/>
        <v>No</v>
      </c>
      <c r="AD53" s="1" t="s">
        <v>359</v>
      </c>
      <c r="AE53" s="24"/>
      <c r="AF53" s="24"/>
    </row>
    <row r="54" spans="1:32" x14ac:dyDescent="0.25">
      <c r="A54" s="24" t="s">
        <v>78</v>
      </c>
      <c r="B54" s="24" t="s">
        <v>77</v>
      </c>
      <c r="C54" s="37" t="s">
        <v>45</v>
      </c>
      <c r="D54" s="24" t="s">
        <v>11</v>
      </c>
      <c r="E54" s="4" t="s">
        <v>479</v>
      </c>
      <c r="F54" s="5" t="s">
        <v>313</v>
      </c>
      <c r="G54" s="5" t="str">
        <f t="shared" si="1"/>
        <v>No</v>
      </c>
      <c r="H54" s="5" t="str">
        <f t="shared" si="2"/>
        <v>No</v>
      </c>
      <c r="I54" s="5" t="str">
        <f t="shared" si="3"/>
        <v>No</v>
      </c>
      <c r="J54" s="5" t="str">
        <f t="shared" si="4"/>
        <v>No</v>
      </c>
      <c r="K54" s="5" t="str">
        <f t="shared" si="5"/>
        <v>Yes</v>
      </c>
      <c r="L54" s="5" t="str">
        <f t="shared" si="6"/>
        <v>No</v>
      </c>
      <c r="M54" s="5" t="str">
        <f t="shared" si="7"/>
        <v>No</v>
      </c>
      <c r="N54" s="5" t="str">
        <f t="shared" si="8"/>
        <v>Yes</v>
      </c>
      <c r="O54" s="5" t="str">
        <f t="shared" si="9"/>
        <v>Yes</v>
      </c>
      <c r="P54" s="5" t="str">
        <f t="shared" si="10"/>
        <v>No</v>
      </c>
      <c r="Q54" s="5" t="str">
        <f t="shared" si="11"/>
        <v>No</v>
      </c>
      <c r="R54" s="5" t="str">
        <f t="shared" si="12"/>
        <v>No</v>
      </c>
      <c r="S54" s="5" t="str">
        <f t="shared" si="13"/>
        <v>No</v>
      </c>
      <c r="T54" s="5" t="str">
        <f t="shared" si="14"/>
        <v>No</v>
      </c>
      <c r="U54" s="5" t="str">
        <f t="shared" si="15"/>
        <v>No</v>
      </c>
      <c r="V54" s="5" t="str">
        <f t="shared" si="26"/>
        <v>No</v>
      </c>
      <c r="W54" s="5" t="str">
        <f t="shared" si="17"/>
        <v>No</v>
      </c>
      <c r="X54" s="5" t="str">
        <f t="shared" si="18"/>
        <v>No</v>
      </c>
      <c r="Y54" s="5" t="str">
        <f t="shared" si="19"/>
        <v>No</v>
      </c>
      <c r="Z54" s="5" t="str">
        <f t="shared" si="20"/>
        <v>No</v>
      </c>
      <c r="AA54" s="5" t="str">
        <f t="shared" si="21"/>
        <v>No</v>
      </c>
      <c r="AB54" s="5" t="str">
        <f t="shared" si="22"/>
        <v>No</v>
      </c>
      <c r="AC54" s="5" t="str">
        <f t="shared" si="23"/>
        <v>No</v>
      </c>
      <c r="AD54" s="1" t="s">
        <v>360</v>
      </c>
      <c r="AE54" s="24"/>
      <c r="AF54" s="24"/>
    </row>
    <row r="55" spans="1:32" x14ac:dyDescent="0.25">
      <c r="A55" s="24" t="s">
        <v>79</v>
      </c>
      <c r="B55" s="24" t="s">
        <v>80</v>
      </c>
      <c r="C55" s="37" t="s">
        <v>45</v>
      </c>
      <c r="D55" s="24" t="s">
        <v>7</v>
      </c>
      <c r="E55" s="4" t="s">
        <v>479</v>
      </c>
      <c r="F55" s="5" t="s">
        <v>313</v>
      </c>
      <c r="G55" s="5" t="str">
        <f t="shared" si="1"/>
        <v>No</v>
      </c>
      <c r="H55" s="5" t="str">
        <f t="shared" si="2"/>
        <v>No</v>
      </c>
      <c r="I55" s="5" t="str">
        <f t="shared" si="3"/>
        <v>No</v>
      </c>
      <c r="J55" s="5" t="str">
        <f t="shared" si="4"/>
        <v>No</v>
      </c>
      <c r="K55" s="5" t="str">
        <f t="shared" si="5"/>
        <v>Yes</v>
      </c>
      <c r="L55" s="5" t="str">
        <f t="shared" si="6"/>
        <v>No</v>
      </c>
      <c r="M55" s="5" t="str">
        <f t="shared" si="7"/>
        <v>No</v>
      </c>
      <c r="N55" s="5" t="str">
        <f t="shared" si="8"/>
        <v>Yes</v>
      </c>
      <c r="O55" s="5" t="str">
        <f t="shared" si="9"/>
        <v>Yes</v>
      </c>
      <c r="P55" s="5" t="str">
        <f t="shared" si="10"/>
        <v>No</v>
      </c>
      <c r="Q55" s="5" t="str">
        <f t="shared" si="11"/>
        <v>No</v>
      </c>
      <c r="R55" s="5" t="str">
        <f t="shared" si="12"/>
        <v>No</v>
      </c>
      <c r="S55" s="5" t="str">
        <f t="shared" si="13"/>
        <v>No</v>
      </c>
      <c r="T55" s="5" t="str">
        <f t="shared" si="14"/>
        <v>No</v>
      </c>
      <c r="U55" s="5" t="str">
        <f t="shared" si="15"/>
        <v>No</v>
      </c>
      <c r="V55" s="5" t="str">
        <f t="shared" si="26"/>
        <v>No</v>
      </c>
      <c r="W55" s="5" t="str">
        <f t="shared" si="17"/>
        <v>No</v>
      </c>
      <c r="X55" s="5" t="str">
        <f t="shared" si="18"/>
        <v>No</v>
      </c>
      <c r="Y55" s="5" t="str">
        <f t="shared" si="19"/>
        <v>No</v>
      </c>
      <c r="Z55" s="5" t="str">
        <f t="shared" si="20"/>
        <v>No</v>
      </c>
      <c r="AA55" s="5" t="str">
        <f t="shared" si="21"/>
        <v>No</v>
      </c>
      <c r="AB55" s="5" t="str">
        <f t="shared" si="22"/>
        <v>No</v>
      </c>
      <c r="AC55" s="5" t="str">
        <f t="shared" si="23"/>
        <v>No</v>
      </c>
      <c r="AD55" s="1" t="s">
        <v>361</v>
      </c>
      <c r="AE55" s="24"/>
      <c r="AF55" s="24"/>
    </row>
    <row r="56" spans="1:32" x14ac:dyDescent="0.25">
      <c r="A56" s="24" t="s">
        <v>81</v>
      </c>
      <c r="B56" s="24" t="s">
        <v>80</v>
      </c>
      <c r="C56" s="37" t="s">
        <v>45</v>
      </c>
      <c r="D56" s="24" t="s">
        <v>11</v>
      </c>
      <c r="E56" s="4" t="s">
        <v>479</v>
      </c>
      <c r="F56" s="5" t="s">
        <v>313</v>
      </c>
      <c r="G56" s="5" t="str">
        <f t="shared" si="1"/>
        <v>No</v>
      </c>
      <c r="H56" s="5" t="str">
        <f t="shared" si="2"/>
        <v>No</v>
      </c>
      <c r="I56" s="5" t="str">
        <f t="shared" si="3"/>
        <v>No</v>
      </c>
      <c r="J56" s="5" t="str">
        <f t="shared" si="4"/>
        <v>No</v>
      </c>
      <c r="K56" s="5" t="str">
        <f>IF(ISNUMBER(SEARCH("egg", AD56)), "Yes", "No")</f>
        <v>Yes</v>
      </c>
      <c r="L56" s="5" t="str">
        <f t="shared" si="6"/>
        <v>No</v>
      </c>
      <c r="M56" s="5" t="str">
        <f t="shared" si="7"/>
        <v>No</v>
      </c>
      <c r="N56" s="5" t="str">
        <f t="shared" si="8"/>
        <v>Yes</v>
      </c>
      <c r="O56" s="5" t="str">
        <f t="shared" si="9"/>
        <v>Yes</v>
      </c>
      <c r="P56" s="5" t="str">
        <f t="shared" si="10"/>
        <v>No</v>
      </c>
      <c r="Q56" s="5" t="str">
        <f t="shared" si="11"/>
        <v>No</v>
      </c>
      <c r="R56" s="5" t="str">
        <f t="shared" si="12"/>
        <v>No</v>
      </c>
      <c r="S56" s="5" t="str">
        <f t="shared" si="13"/>
        <v>No</v>
      </c>
      <c r="T56" s="5" t="str">
        <f t="shared" si="14"/>
        <v>No</v>
      </c>
      <c r="U56" s="5" t="str">
        <f t="shared" si="15"/>
        <v>No</v>
      </c>
      <c r="V56" s="5" t="str">
        <f t="shared" si="26"/>
        <v>No</v>
      </c>
      <c r="W56" s="5" t="str">
        <f t="shared" si="17"/>
        <v>No</v>
      </c>
      <c r="X56" s="5" t="str">
        <f t="shared" si="18"/>
        <v>No</v>
      </c>
      <c r="Y56" s="5" t="str">
        <f t="shared" si="19"/>
        <v>No</v>
      </c>
      <c r="Z56" s="5" t="str">
        <f t="shared" si="20"/>
        <v>No</v>
      </c>
      <c r="AA56" s="5" t="str">
        <f t="shared" si="21"/>
        <v>No</v>
      </c>
      <c r="AB56" s="5" t="str">
        <f t="shared" si="22"/>
        <v>No</v>
      </c>
      <c r="AC56" s="5" t="str">
        <f t="shared" si="23"/>
        <v>No</v>
      </c>
      <c r="AD56" s="1" t="s">
        <v>362</v>
      </c>
      <c r="AE56" s="24"/>
      <c r="AF56" s="24"/>
    </row>
    <row r="57" spans="1:32" x14ac:dyDescent="0.25">
      <c r="A57" s="24" t="s">
        <v>82</v>
      </c>
      <c r="B57" s="24" t="s">
        <v>83</v>
      </c>
      <c r="C57" s="37" t="s">
        <v>45</v>
      </c>
      <c r="D57" s="24" t="s">
        <v>7</v>
      </c>
      <c r="E57" s="4" t="s">
        <v>479</v>
      </c>
      <c r="F57" s="5" t="s">
        <v>313</v>
      </c>
      <c r="G57" s="5" t="str">
        <f t="shared" si="1"/>
        <v>No</v>
      </c>
      <c r="H57" s="5" t="str">
        <f t="shared" si="2"/>
        <v>No</v>
      </c>
      <c r="I57" s="5" t="str">
        <f t="shared" si="3"/>
        <v>No</v>
      </c>
      <c r="J57" s="5" t="str">
        <f t="shared" si="4"/>
        <v>No</v>
      </c>
      <c r="K57" s="5" t="str">
        <f t="shared" si="5"/>
        <v>Yes</v>
      </c>
      <c r="L57" s="5" t="str">
        <f t="shared" si="6"/>
        <v>No</v>
      </c>
      <c r="M57" s="5" t="str">
        <f t="shared" si="7"/>
        <v>No</v>
      </c>
      <c r="N57" s="5" t="str">
        <f t="shared" si="8"/>
        <v>Yes</v>
      </c>
      <c r="O57" s="5" t="str">
        <f>IF(ISNUMBER(SEARCH("milk", AD57)), "Yes", "No")</f>
        <v>Yes</v>
      </c>
      <c r="P57" s="5" t="str">
        <f t="shared" si="10"/>
        <v>No</v>
      </c>
      <c r="Q57" s="5" t="str">
        <f t="shared" si="11"/>
        <v>No</v>
      </c>
      <c r="R57" s="5" t="str">
        <f t="shared" si="12"/>
        <v>No</v>
      </c>
      <c r="S57" s="5" t="str">
        <f t="shared" si="13"/>
        <v>No</v>
      </c>
      <c r="T57" s="5" t="str">
        <f t="shared" si="14"/>
        <v>No</v>
      </c>
      <c r="U57" s="5" t="str">
        <f t="shared" si="15"/>
        <v>No</v>
      </c>
      <c r="V57" s="5" t="str">
        <f t="shared" si="26"/>
        <v>No</v>
      </c>
      <c r="W57" s="5" t="str">
        <f t="shared" si="17"/>
        <v>No</v>
      </c>
      <c r="X57" s="5" t="str">
        <f t="shared" si="18"/>
        <v>No</v>
      </c>
      <c r="Y57" s="5" t="str">
        <f t="shared" si="19"/>
        <v>No</v>
      </c>
      <c r="Z57" s="5" t="str">
        <f t="shared" si="20"/>
        <v>No</v>
      </c>
      <c r="AA57" s="5" t="str">
        <f t="shared" si="21"/>
        <v>No</v>
      </c>
      <c r="AB57" s="5" t="str">
        <f t="shared" si="22"/>
        <v>No</v>
      </c>
      <c r="AC57" s="5" t="str">
        <f t="shared" si="23"/>
        <v>No</v>
      </c>
      <c r="AD57" s="1" t="s">
        <v>363</v>
      </c>
      <c r="AE57" s="24"/>
      <c r="AF57" s="24"/>
    </row>
    <row r="58" spans="1:32" x14ac:dyDescent="0.25">
      <c r="A58" s="24" t="s">
        <v>84</v>
      </c>
      <c r="B58" s="24" t="s">
        <v>83</v>
      </c>
      <c r="C58" s="37" t="s">
        <v>45</v>
      </c>
      <c r="D58" s="24" t="s">
        <v>11</v>
      </c>
      <c r="E58" s="4" t="s">
        <v>479</v>
      </c>
      <c r="F58" s="5" t="s">
        <v>313</v>
      </c>
      <c r="G58" s="5" t="str">
        <f t="shared" si="1"/>
        <v>No</v>
      </c>
      <c r="H58" s="5" t="str">
        <f t="shared" si="2"/>
        <v>No</v>
      </c>
      <c r="I58" s="5" t="str">
        <f t="shared" si="3"/>
        <v>No</v>
      </c>
      <c r="J58" s="5" t="str">
        <f t="shared" si="4"/>
        <v>No</v>
      </c>
      <c r="K58" s="5" t="str">
        <f t="shared" si="5"/>
        <v>Yes</v>
      </c>
      <c r="L58" s="5" t="str">
        <f t="shared" si="6"/>
        <v>No</v>
      </c>
      <c r="M58" s="5" t="str">
        <f t="shared" si="7"/>
        <v>No</v>
      </c>
      <c r="N58" s="5" t="str">
        <f t="shared" si="8"/>
        <v>Yes</v>
      </c>
      <c r="O58" s="5" t="str">
        <f t="shared" si="9"/>
        <v>Yes</v>
      </c>
      <c r="P58" s="5" t="str">
        <f t="shared" si="10"/>
        <v>No</v>
      </c>
      <c r="Q58" s="5" t="str">
        <f t="shared" si="11"/>
        <v>No</v>
      </c>
      <c r="R58" s="5" t="str">
        <f t="shared" si="12"/>
        <v>No</v>
      </c>
      <c r="S58" s="5" t="str">
        <f t="shared" si="13"/>
        <v>No</v>
      </c>
      <c r="T58" s="5" t="str">
        <f t="shared" si="14"/>
        <v>No</v>
      </c>
      <c r="U58" s="5" t="str">
        <f t="shared" si="15"/>
        <v>No</v>
      </c>
      <c r="V58" s="5" t="str">
        <f t="shared" si="26"/>
        <v>No</v>
      </c>
      <c r="W58" s="5" t="str">
        <f t="shared" si="17"/>
        <v>No</v>
      </c>
      <c r="X58" s="5" t="str">
        <f t="shared" si="18"/>
        <v>No</v>
      </c>
      <c r="Y58" s="5" t="str">
        <f t="shared" si="19"/>
        <v>No</v>
      </c>
      <c r="Z58" s="5" t="str">
        <f t="shared" si="20"/>
        <v>No</v>
      </c>
      <c r="AA58" s="5" t="str">
        <f t="shared" si="21"/>
        <v>No</v>
      </c>
      <c r="AB58" s="5" t="str">
        <f t="shared" si="22"/>
        <v>No</v>
      </c>
      <c r="AC58" s="5" t="str">
        <f t="shared" si="23"/>
        <v>No</v>
      </c>
      <c r="AD58" s="1" t="s">
        <v>315</v>
      </c>
      <c r="AE58" s="24"/>
      <c r="AF58" s="24"/>
    </row>
    <row r="59" spans="1:32" x14ac:dyDescent="0.25">
      <c r="A59" s="24" t="s">
        <v>85</v>
      </c>
      <c r="B59" s="24" t="s">
        <v>86</v>
      </c>
      <c r="C59" s="37" t="s">
        <v>45</v>
      </c>
      <c r="D59" s="24" t="s">
        <v>7</v>
      </c>
      <c r="E59" s="4" t="s">
        <v>479</v>
      </c>
      <c r="F59" s="5" t="s">
        <v>313</v>
      </c>
      <c r="G59" s="5" t="str">
        <f t="shared" si="1"/>
        <v>No</v>
      </c>
      <c r="H59" s="5" t="str">
        <f t="shared" si="2"/>
        <v>No</v>
      </c>
      <c r="I59" s="5" t="str">
        <f t="shared" si="3"/>
        <v>No</v>
      </c>
      <c r="J59" s="5" t="str">
        <f t="shared" si="4"/>
        <v>No</v>
      </c>
      <c r="K59" s="5" t="str">
        <f t="shared" si="5"/>
        <v>Yes</v>
      </c>
      <c r="L59" s="5" t="str">
        <f t="shared" si="6"/>
        <v>No</v>
      </c>
      <c r="M59" s="5" t="str">
        <f t="shared" si="7"/>
        <v>No</v>
      </c>
      <c r="N59" s="5" t="str">
        <f t="shared" si="8"/>
        <v>Yes</v>
      </c>
      <c r="O59" s="5" t="str">
        <f t="shared" si="9"/>
        <v>Yes</v>
      </c>
      <c r="P59" s="5" t="str">
        <f t="shared" si="10"/>
        <v>No</v>
      </c>
      <c r="Q59" s="5" t="str">
        <f t="shared" si="11"/>
        <v>Yes</v>
      </c>
      <c r="R59" s="5" t="str">
        <f t="shared" si="12"/>
        <v>No</v>
      </c>
      <c r="S59" s="5" t="str">
        <f t="shared" si="13"/>
        <v>No</v>
      </c>
      <c r="T59" s="5" t="str">
        <f t="shared" si="14"/>
        <v>No</v>
      </c>
      <c r="U59" s="5" t="str">
        <f t="shared" si="15"/>
        <v>No</v>
      </c>
      <c r="V59" s="5" t="str">
        <f t="shared" si="26"/>
        <v>No</v>
      </c>
      <c r="W59" s="5" t="str">
        <f t="shared" si="17"/>
        <v>No</v>
      </c>
      <c r="X59" s="5" t="str">
        <f t="shared" si="18"/>
        <v>No</v>
      </c>
      <c r="Y59" s="5" t="str">
        <f t="shared" si="19"/>
        <v>No</v>
      </c>
      <c r="Z59" s="5" t="str">
        <f t="shared" si="20"/>
        <v>No</v>
      </c>
      <c r="AA59" s="5" t="str">
        <f t="shared" si="21"/>
        <v>No</v>
      </c>
      <c r="AB59" s="5" t="str">
        <f t="shared" si="22"/>
        <v>No</v>
      </c>
      <c r="AC59" s="5" t="str">
        <f t="shared" si="23"/>
        <v>No</v>
      </c>
      <c r="AD59" s="1" t="s">
        <v>364</v>
      </c>
      <c r="AE59" s="24"/>
      <c r="AF59" s="24"/>
    </row>
    <row r="60" spans="1:32" x14ac:dyDescent="0.25">
      <c r="A60" s="24" t="s">
        <v>87</v>
      </c>
      <c r="B60" s="24" t="s">
        <v>86</v>
      </c>
      <c r="C60" s="37" t="s">
        <v>45</v>
      </c>
      <c r="D60" s="24" t="s">
        <v>11</v>
      </c>
      <c r="E60" s="4" t="s">
        <v>479</v>
      </c>
      <c r="F60" s="5" t="s">
        <v>313</v>
      </c>
      <c r="G60" s="5" t="str">
        <f t="shared" si="1"/>
        <v>No</v>
      </c>
      <c r="H60" s="5" t="str">
        <f t="shared" si="2"/>
        <v>No</v>
      </c>
      <c r="I60" s="5" t="str">
        <f t="shared" si="3"/>
        <v>No</v>
      </c>
      <c r="J60" s="5" t="str">
        <f t="shared" si="4"/>
        <v>No</v>
      </c>
      <c r="K60" s="5" t="str">
        <f t="shared" si="5"/>
        <v>Yes</v>
      </c>
      <c r="L60" s="5" t="str">
        <f t="shared" si="6"/>
        <v>No</v>
      </c>
      <c r="M60" s="5" t="str">
        <f t="shared" si="7"/>
        <v>No</v>
      </c>
      <c r="N60" s="5" t="str">
        <f t="shared" si="8"/>
        <v>Yes</v>
      </c>
      <c r="O60" s="5" t="str">
        <f t="shared" si="9"/>
        <v>Yes</v>
      </c>
      <c r="P60" s="5" t="str">
        <f t="shared" si="10"/>
        <v>No</v>
      </c>
      <c r="Q60" s="5" t="str">
        <f t="shared" si="11"/>
        <v>Yes</v>
      </c>
      <c r="R60" s="5" t="str">
        <f t="shared" si="12"/>
        <v>No</v>
      </c>
      <c r="S60" s="5" t="str">
        <f t="shared" si="13"/>
        <v>No</v>
      </c>
      <c r="T60" s="5" t="str">
        <f t="shared" si="14"/>
        <v>No</v>
      </c>
      <c r="U60" s="5" t="str">
        <f t="shared" si="15"/>
        <v>No</v>
      </c>
      <c r="V60" s="5" t="str">
        <f t="shared" si="26"/>
        <v>No</v>
      </c>
      <c r="W60" s="5" t="str">
        <f t="shared" si="17"/>
        <v>No</v>
      </c>
      <c r="X60" s="5" t="str">
        <f t="shared" si="18"/>
        <v>No</v>
      </c>
      <c r="Y60" s="5" t="str">
        <f t="shared" si="19"/>
        <v>No</v>
      </c>
      <c r="Z60" s="5" t="str">
        <f t="shared" si="20"/>
        <v>No</v>
      </c>
      <c r="AA60" s="5" t="str">
        <f t="shared" si="21"/>
        <v>No</v>
      </c>
      <c r="AB60" s="5" t="str">
        <f t="shared" si="22"/>
        <v>No</v>
      </c>
      <c r="AC60" s="5" t="str">
        <f t="shared" si="23"/>
        <v>No</v>
      </c>
      <c r="AD60" s="1" t="s">
        <v>365</v>
      </c>
      <c r="AE60" s="24"/>
      <c r="AF60" s="24"/>
    </row>
    <row r="61" spans="1:32" x14ac:dyDescent="0.25">
      <c r="A61" s="24" t="s">
        <v>88</v>
      </c>
      <c r="B61" s="24" t="s">
        <v>89</v>
      </c>
      <c r="C61" s="37" t="s">
        <v>45</v>
      </c>
      <c r="D61" s="24" t="s">
        <v>7</v>
      </c>
      <c r="E61" s="4" t="s">
        <v>479</v>
      </c>
      <c r="F61" s="5" t="s">
        <v>313</v>
      </c>
      <c r="G61" s="5" t="str">
        <f t="shared" si="1"/>
        <v>No</v>
      </c>
      <c r="H61" s="5" t="str">
        <f t="shared" si="2"/>
        <v>No</v>
      </c>
      <c r="I61" s="5" t="str">
        <f t="shared" si="3"/>
        <v>No</v>
      </c>
      <c r="J61" s="5" t="str">
        <f t="shared" si="4"/>
        <v>No</v>
      </c>
      <c r="K61" s="5" t="str">
        <f t="shared" si="5"/>
        <v>Yes</v>
      </c>
      <c r="L61" s="5" t="str">
        <f t="shared" si="6"/>
        <v>No</v>
      </c>
      <c r="M61" s="5" t="str">
        <f t="shared" si="7"/>
        <v>No</v>
      </c>
      <c r="N61" s="5" t="str">
        <f t="shared" si="8"/>
        <v>Yes</v>
      </c>
      <c r="O61" s="5" t="str">
        <f t="shared" si="9"/>
        <v>Yes</v>
      </c>
      <c r="P61" s="5" t="str">
        <f t="shared" si="10"/>
        <v>No</v>
      </c>
      <c r="Q61" s="5" t="str">
        <f t="shared" si="11"/>
        <v>No</v>
      </c>
      <c r="R61" s="5" t="str">
        <f t="shared" si="12"/>
        <v>No</v>
      </c>
      <c r="S61" s="5" t="str">
        <f t="shared" si="13"/>
        <v>No</v>
      </c>
      <c r="T61" s="5" t="str">
        <f t="shared" si="14"/>
        <v>No</v>
      </c>
      <c r="U61" s="5" t="str">
        <f t="shared" si="15"/>
        <v>No</v>
      </c>
      <c r="V61" s="5" t="str">
        <f t="shared" si="26"/>
        <v>No</v>
      </c>
      <c r="W61" s="5" t="str">
        <f t="shared" si="17"/>
        <v>No</v>
      </c>
      <c r="X61" s="5" t="str">
        <f t="shared" si="18"/>
        <v>No</v>
      </c>
      <c r="Y61" s="5" t="str">
        <f t="shared" si="19"/>
        <v>No</v>
      </c>
      <c r="Z61" s="5" t="str">
        <f t="shared" si="20"/>
        <v>No</v>
      </c>
      <c r="AA61" s="5" t="str">
        <f t="shared" si="21"/>
        <v>No</v>
      </c>
      <c r="AB61" s="5" t="str">
        <f t="shared" si="22"/>
        <v>No</v>
      </c>
      <c r="AC61" s="5" t="str">
        <f t="shared" si="23"/>
        <v>No</v>
      </c>
      <c r="AD61" s="1" t="s">
        <v>366</v>
      </c>
      <c r="AE61" s="24"/>
      <c r="AF61" s="24"/>
    </row>
    <row r="62" spans="1:32" x14ac:dyDescent="0.25">
      <c r="A62" s="24" t="s">
        <v>90</v>
      </c>
      <c r="B62" s="24" t="s">
        <v>89</v>
      </c>
      <c r="C62" s="37" t="s">
        <v>45</v>
      </c>
      <c r="D62" s="24" t="s">
        <v>11</v>
      </c>
      <c r="E62" s="4" t="s">
        <v>479</v>
      </c>
      <c r="F62" s="5" t="s">
        <v>313</v>
      </c>
      <c r="G62" s="5" t="str">
        <f t="shared" si="1"/>
        <v>No</v>
      </c>
      <c r="H62" s="5" t="str">
        <f t="shared" si="2"/>
        <v>No</v>
      </c>
      <c r="I62" s="5" t="str">
        <f t="shared" si="3"/>
        <v>No</v>
      </c>
      <c r="J62" s="5" t="str">
        <f t="shared" si="4"/>
        <v>No</v>
      </c>
      <c r="K62" s="5" t="str">
        <f t="shared" si="5"/>
        <v>Yes</v>
      </c>
      <c r="L62" s="5" t="str">
        <f t="shared" si="6"/>
        <v>No</v>
      </c>
      <c r="M62" s="5" t="str">
        <f t="shared" si="7"/>
        <v>No</v>
      </c>
      <c r="N62" s="5" t="str">
        <f t="shared" si="8"/>
        <v>Yes</v>
      </c>
      <c r="O62" s="5" t="str">
        <f t="shared" si="9"/>
        <v>Yes</v>
      </c>
      <c r="P62" s="5" t="str">
        <f t="shared" si="10"/>
        <v>No</v>
      </c>
      <c r="Q62" s="5" t="str">
        <f t="shared" si="11"/>
        <v>No</v>
      </c>
      <c r="R62" s="5" t="str">
        <f t="shared" si="12"/>
        <v>No</v>
      </c>
      <c r="S62" s="5" t="str">
        <f t="shared" si="13"/>
        <v>No</v>
      </c>
      <c r="T62" s="5" t="str">
        <f t="shared" si="14"/>
        <v>No</v>
      </c>
      <c r="U62" s="5" t="str">
        <f t="shared" si="15"/>
        <v>No</v>
      </c>
      <c r="V62" s="5" t="str">
        <f t="shared" si="26"/>
        <v>No</v>
      </c>
      <c r="W62" s="5" t="str">
        <f t="shared" si="17"/>
        <v>No</v>
      </c>
      <c r="X62" s="5" t="str">
        <f t="shared" si="18"/>
        <v>No</v>
      </c>
      <c r="Y62" s="5" t="str">
        <f t="shared" si="19"/>
        <v>No</v>
      </c>
      <c r="Z62" s="5" t="str">
        <f t="shared" si="20"/>
        <v>No</v>
      </c>
      <c r="AA62" s="5" t="str">
        <f t="shared" si="21"/>
        <v>No</v>
      </c>
      <c r="AB62" s="5" t="str">
        <f t="shared" si="22"/>
        <v>No</v>
      </c>
      <c r="AC62" s="5" t="str">
        <f t="shared" si="23"/>
        <v>No</v>
      </c>
      <c r="AD62" s="1" t="s">
        <v>367</v>
      </c>
      <c r="AE62" s="24"/>
      <c r="AF62" s="24"/>
    </row>
    <row r="63" spans="1:32" x14ac:dyDescent="0.25">
      <c r="A63" s="24" t="s">
        <v>91</v>
      </c>
      <c r="B63" s="24" t="s">
        <v>92</v>
      </c>
      <c r="C63" s="37" t="s">
        <v>45</v>
      </c>
      <c r="D63" s="24" t="s">
        <v>7</v>
      </c>
      <c r="E63" s="4" t="s">
        <v>479</v>
      </c>
      <c r="F63" s="11" t="s">
        <v>313</v>
      </c>
      <c r="G63" s="5" t="str">
        <f t="shared" si="1"/>
        <v>No</v>
      </c>
      <c r="H63" s="5" t="str">
        <f t="shared" si="2"/>
        <v>No</v>
      </c>
      <c r="I63" s="5" t="str">
        <f t="shared" si="3"/>
        <v>No</v>
      </c>
      <c r="J63" s="5" t="str">
        <f t="shared" si="4"/>
        <v>No</v>
      </c>
      <c r="K63" s="5" t="str">
        <f t="shared" si="5"/>
        <v>Yes</v>
      </c>
      <c r="L63" s="5" t="str">
        <f t="shared" si="6"/>
        <v>No</v>
      </c>
      <c r="M63" s="5" t="str">
        <f t="shared" si="7"/>
        <v>No</v>
      </c>
      <c r="N63" s="5" t="str">
        <f t="shared" si="8"/>
        <v>Yes</v>
      </c>
      <c r="O63" s="5" t="str">
        <f t="shared" si="9"/>
        <v>Yes</v>
      </c>
      <c r="P63" s="5" t="str">
        <f t="shared" si="10"/>
        <v>No</v>
      </c>
      <c r="Q63" s="5" t="str">
        <f t="shared" si="11"/>
        <v>No</v>
      </c>
      <c r="R63" s="5" t="str">
        <f t="shared" si="12"/>
        <v>No</v>
      </c>
      <c r="S63" s="5" t="str">
        <f t="shared" si="13"/>
        <v>No</v>
      </c>
      <c r="T63" s="5" t="str">
        <f t="shared" si="14"/>
        <v>No</v>
      </c>
      <c r="U63" s="5" t="str">
        <f t="shared" si="15"/>
        <v>No</v>
      </c>
      <c r="V63" s="5" t="str">
        <f t="shared" si="26"/>
        <v>No</v>
      </c>
      <c r="W63" s="5" t="str">
        <f t="shared" si="17"/>
        <v>No</v>
      </c>
      <c r="X63" s="5" t="str">
        <f t="shared" si="18"/>
        <v>No</v>
      </c>
      <c r="Y63" s="5" t="str">
        <f t="shared" si="19"/>
        <v>No</v>
      </c>
      <c r="Z63" s="5" t="str">
        <f t="shared" si="20"/>
        <v>No</v>
      </c>
      <c r="AA63" s="5" t="str">
        <f>IF(OR(ISNUMBER(SEARCH("sulphur", AD63)),ISNUMBER(SEARCH("sulphite",AD63))), "Yes", "No")</f>
        <v>No</v>
      </c>
      <c r="AB63" s="5" t="str">
        <f t="shared" si="22"/>
        <v>No</v>
      </c>
      <c r="AC63" s="5" t="str">
        <f t="shared" si="23"/>
        <v>No</v>
      </c>
      <c r="AD63" s="1" t="s">
        <v>368</v>
      </c>
      <c r="AE63" s="24"/>
      <c r="AF63" s="24"/>
    </row>
    <row r="64" spans="1:32" x14ac:dyDescent="0.25">
      <c r="A64" s="24" t="s">
        <v>93</v>
      </c>
      <c r="B64" s="24" t="s">
        <v>92</v>
      </c>
      <c r="C64" s="37" t="s">
        <v>45</v>
      </c>
      <c r="D64" s="24" t="s">
        <v>11</v>
      </c>
      <c r="E64" s="4" t="s">
        <v>479</v>
      </c>
      <c r="F64" s="11" t="s">
        <v>313</v>
      </c>
      <c r="G64" s="5" t="str">
        <f t="shared" si="1"/>
        <v>No</v>
      </c>
      <c r="H64" s="5" t="str">
        <f t="shared" si="2"/>
        <v>No</v>
      </c>
      <c r="I64" s="5" t="str">
        <f t="shared" si="3"/>
        <v>No</v>
      </c>
      <c r="J64" s="5" t="str">
        <f t="shared" si="4"/>
        <v>No</v>
      </c>
      <c r="K64" s="5" t="str">
        <f t="shared" si="5"/>
        <v>Yes</v>
      </c>
      <c r="L64" s="5" t="str">
        <f t="shared" si="6"/>
        <v>No</v>
      </c>
      <c r="M64" s="5" t="str">
        <f t="shared" si="7"/>
        <v>No</v>
      </c>
      <c r="N64" s="5" t="str">
        <f t="shared" si="8"/>
        <v>Yes</v>
      </c>
      <c r="O64" s="5" t="str">
        <f t="shared" si="9"/>
        <v>Yes</v>
      </c>
      <c r="P64" s="5" t="str">
        <f t="shared" si="10"/>
        <v>No</v>
      </c>
      <c r="Q64" s="5" t="str">
        <f t="shared" si="11"/>
        <v>No</v>
      </c>
      <c r="R64" s="5" t="str">
        <f t="shared" si="12"/>
        <v>No</v>
      </c>
      <c r="S64" s="5" t="str">
        <f t="shared" si="13"/>
        <v>No</v>
      </c>
      <c r="T64" s="5" t="str">
        <f t="shared" si="14"/>
        <v>No</v>
      </c>
      <c r="U64" s="5" t="str">
        <f t="shared" si="15"/>
        <v>No</v>
      </c>
      <c r="V64" s="5" t="str">
        <f t="shared" si="26"/>
        <v>No</v>
      </c>
      <c r="W64" s="5" t="str">
        <f t="shared" si="17"/>
        <v>No</v>
      </c>
      <c r="X64" s="5" t="str">
        <f t="shared" si="18"/>
        <v>No</v>
      </c>
      <c r="Y64" s="5" t="str">
        <f t="shared" si="19"/>
        <v>No</v>
      </c>
      <c r="Z64" s="5" t="str">
        <f t="shared" si="20"/>
        <v>No</v>
      </c>
      <c r="AA64" s="5" t="str">
        <f t="shared" si="21"/>
        <v>No</v>
      </c>
      <c r="AB64" s="5" t="str">
        <f t="shared" si="22"/>
        <v>No</v>
      </c>
      <c r="AC64" s="5" t="str">
        <f t="shared" si="23"/>
        <v>No</v>
      </c>
      <c r="AD64" s="1" t="s">
        <v>369</v>
      </c>
      <c r="AE64" s="24"/>
      <c r="AF64" s="24"/>
    </row>
    <row r="65" spans="1:32" x14ac:dyDescent="0.25">
      <c r="A65" s="25" t="s">
        <v>94</v>
      </c>
      <c r="B65" s="25" t="s">
        <v>95</v>
      </c>
      <c r="C65" s="37" t="s">
        <v>45</v>
      </c>
      <c r="D65" s="24" t="s">
        <v>7</v>
      </c>
      <c r="E65" s="4" t="s">
        <v>479</v>
      </c>
      <c r="F65" s="11" t="s">
        <v>313</v>
      </c>
      <c r="G65" s="5" t="str">
        <f t="shared" si="1"/>
        <v>No</v>
      </c>
      <c r="H65" s="5" t="str">
        <f t="shared" si="2"/>
        <v>No</v>
      </c>
      <c r="I65" s="5" t="str">
        <f t="shared" si="3"/>
        <v>No</v>
      </c>
      <c r="J65" s="5" t="str">
        <f t="shared" si="4"/>
        <v>No</v>
      </c>
      <c r="K65" s="5" t="str">
        <f t="shared" si="5"/>
        <v>Yes</v>
      </c>
      <c r="L65" s="5" t="str">
        <f t="shared" si="6"/>
        <v>No</v>
      </c>
      <c r="M65" s="5" t="str">
        <f t="shared" si="7"/>
        <v>No</v>
      </c>
      <c r="N65" s="5" t="str">
        <f t="shared" si="8"/>
        <v>No</v>
      </c>
      <c r="O65" s="5" t="str">
        <f t="shared" si="9"/>
        <v>Yes</v>
      </c>
      <c r="P65" s="5" t="str">
        <f t="shared" si="10"/>
        <v>No</v>
      </c>
      <c r="Q65" s="5" t="str">
        <f t="shared" si="11"/>
        <v>No</v>
      </c>
      <c r="R65" s="5" t="str">
        <f t="shared" si="12"/>
        <v>No</v>
      </c>
      <c r="S65" s="5" t="str">
        <f t="shared" si="13"/>
        <v>No</v>
      </c>
      <c r="T65" s="5" t="str">
        <f t="shared" si="14"/>
        <v>No</v>
      </c>
      <c r="U65" s="5" t="str">
        <f t="shared" si="15"/>
        <v>No</v>
      </c>
      <c r="V65" s="5" t="str">
        <f t="shared" si="26"/>
        <v>No</v>
      </c>
      <c r="W65" s="5" t="str">
        <f t="shared" si="17"/>
        <v>No</v>
      </c>
      <c r="X65" s="5" t="str">
        <f t="shared" si="18"/>
        <v>No</v>
      </c>
      <c r="Y65" s="5" t="str">
        <f t="shared" si="19"/>
        <v>No</v>
      </c>
      <c r="Z65" s="5" t="str">
        <f t="shared" si="20"/>
        <v>No</v>
      </c>
      <c r="AA65" s="5" t="str">
        <f t="shared" si="21"/>
        <v>No</v>
      </c>
      <c r="AB65" s="5" t="str">
        <f t="shared" si="22"/>
        <v>No</v>
      </c>
      <c r="AC65" s="5" t="str">
        <f t="shared" si="23"/>
        <v>No</v>
      </c>
      <c r="AD65" s="1" t="s">
        <v>370</v>
      </c>
      <c r="AE65" s="25"/>
      <c r="AF65" s="25"/>
    </row>
    <row r="66" spans="1:32" x14ac:dyDescent="0.25">
      <c r="A66" s="25" t="s">
        <v>96</v>
      </c>
      <c r="B66" s="25" t="s">
        <v>95</v>
      </c>
      <c r="C66" s="37" t="s">
        <v>45</v>
      </c>
      <c r="D66" s="24" t="s">
        <v>11</v>
      </c>
      <c r="E66" s="4" t="s">
        <v>479</v>
      </c>
      <c r="F66" s="11" t="s">
        <v>313</v>
      </c>
      <c r="G66" s="5" t="str">
        <f t="shared" si="1"/>
        <v>No</v>
      </c>
      <c r="H66" s="5" t="str">
        <f t="shared" si="2"/>
        <v>No</v>
      </c>
      <c r="I66" s="5" t="str">
        <f t="shared" si="3"/>
        <v>No</v>
      </c>
      <c r="J66" s="5" t="str">
        <f t="shared" si="4"/>
        <v>No</v>
      </c>
      <c r="K66" s="5" t="str">
        <f t="shared" si="5"/>
        <v>Yes</v>
      </c>
      <c r="L66" s="5" t="str">
        <f t="shared" si="6"/>
        <v>No</v>
      </c>
      <c r="M66" s="5" t="str">
        <f t="shared" si="7"/>
        <v>No</v>
      </c>
      <c r="N66" s="5" t="str">
        <f t="shared" si="8"/>
        <v>No</v>
      </c>
      <c r="O66" s="5" t="str">
        <f t="shared" si="9"/>
        <v>Yes</v>
      </c>
      <c r="P66" s="5" t="str">
        <f t="shared" si="10"/>
        <v>No</v>
      </c>
      <c r="Q66" s="5" t="str">
        <f t="shared" si="11"/>
        <v>No</v>
      </c>
      <c r="R66" s="5" t="str">
        <f t="shared" si="12"/>
        <v>No</v>
      </c>
      <c r="S66" s="5" t="str">
        <f t="shared" si="13"/>
        <v>No</v>
      </c>
      <c r="T66" s="5" t="str">
        <f t="shared" si="14"/>
        <v>No</v>
      </c>
      <c r="U66" s="5" t="str">
        <f t="shared" si="15"/>
        <v>No</v>
      </c>
      <c r="V66" s="5" t="str">
        <f t="shared" si="26"/>
        <v>No</v>
      </c>
      <c r="W66" s="5" t="str">
        <f t="shared" si="17"/>
        <v>No</v>
      </c>
      <c r="X66" s="5" t="str">
        <f t="shared" si="18"/>
        <v>No</v>
      </c>
      <c r="Y66" s="5" t="str">
        <f t="shared" si="19"/>
        <v>No</v>
      </c>
      <c r="Z66" s="5" t="str">
        <f t="shared" si="20"/>
        <v>No</v>
      </c>
      <c r="AA66" s="5" t="str">
        <f t="shared" si="21"/>
        <v>No</v>
      </c>
      <c r="AB66" s="5" t="str">
        <f t="shared" si="22"/>
        <v>No</v>
      </c>
      <c r="AC66" s="5" t="str">
        <f t="shared" si="23"/>
        <v>No</v>
      </c>
      <c r="AD66" s="1" t="s">
        <v>371</v>
      </c>
      <c r="AE66" s="25"/>
      <c r="AF66" s="25"/>
    </row>
    <row r="67" spans="1:32" x14ac:dyDescent="0.25">
      <c r="A67" s="25" t="s">
        <v>97</v>
      </c>
      <c r="B67" s="25" t="s">
        <v>98</v>
      </c>
      <c r="C67" s="37" t="s">
        <v>45</v>
      </c>
      <c r="D67" s="24" t="s">
        <v>7</v>
      </c>
      <c r="E67" s="4" t="s">
        <v>479</v>
      </c>
      <c r="F67" s="11" t="s">
        <v>313</v>
      </c>
      <c r="G67" s="5" t="str">
        <f t="shared" si="1"/>
        <v>No</v>
      </c>
      <c r="H67" s="5" t="str">
        <f t="shared" si="2"/>
        <v>No</v>
      </c>
      <c r="I67" s="5" t="str">
        <f t="shared" si="3"/>
        <v>No</v>
      </c>
      <c r="J67" s="5" t="str">
        <f t="shared" si="4"/>
        <v>No</v>
      </c>
      <c r="K67" s="5" t="str">
        <f t="shared" si="5"/>
        <v>Yes</v>
      </c>
      <c r="L67" s="5" t="str">
        <f t="shared" si="6"/>
        <v>No</v>
      </c>
      <c r="M67" s="5" t="str">
        <f t="shared" si="7"/>
        <v>No</v>
      </c>
      <c r="N67" s="5" t="str">
        <f t="shared" si="8"/>
        <v>No</v>
      </c>
      <c r="O67" s="5" t="str">
        <f t="shared" si="9"/>
        <v>Yes</v>
      </c>
      <c r="P67" s="5" t="str">
        <f t="shared" si="10"/>
        <v>No</v>
      </c>
      <c r="Q67" s="5" t="str">
        <f t="shared" si="11"/>
        <v>No</v>
      </c>
      <c r="R67" s="5" t="str">
        <f t="shared" si="12"/>
        <v>No</v>
      </c>
      <c r="S67" s="5" t="str">
        <f t="shared" si="13"/>
        <v>No</v>
      </c>
      <c r="T67" s="5" t="str">
        <f t="shared" si="14"/>
        <v>No</v>
      </c>
      <c r="U67" s="5" t="str">
        <f t="shared" si="15"/>
        <v>No</v>
      </c>
      <c r="V67" s="5" t="str">
        <f t="shared" si="26"/>
        <v>No</v>
      </c>
      <c r="W67" s="5" t="str">
        <f t="shared" si="17"/>
        <v>No</v>
      </c>
      <c r="X67" s="5" t="str">
        <f t="shared" si="18"/>
        <v>No</v>
      </c>
      <c r="Y67" s="5" t="str">
        <f t="shared" si="19"/>
        <v>No</v>
      </c>
      <c r="Z67" s="5" t="str">
        <f t="shared" si="20"/>
        <v>No</v>
      </c>
      <c r="AA67" s="5" t="str">
        <f t="shared" si="21"/>
        <v>No</v>
      </c>
      <c r="AB67" s="5" t="str">
        <f t="shared" si="22"/>
        <v>No</v>
      </c>
      <c r="AC67" s="5" t="str">
        <f t="shared" si="23"/>
        <v>No</v>
      </c>
      <c r="AD67" s="1" t="s">
        <v>372</v>
      </c>
      <c r="AE67" s="25"/>
      <c r="AF67" s="25"/>
    </row>
    <row r="68" spans="1:32" x14ac:dyDescent="0.25">
      <c r="A68" s="25" t="s">
        <v>99</v>
      </c>
      <c r="B68" s="25" t="s">
        <v>98</v>
      </c>
      <c r="C68" s="37" t="s">
        <v>45</v>
      </c>
      <c r="D68" s="24" t="s">
        <v>11</v>
      </c>
      <c r="E68" s="4" t="s">
        <v>479</v>
      </c>
      <c r="F68" s="4" t="s">
        <v>313</v>
      </c>
      <c r="G68" s="5" t="str">
        <f t="shared" si="1"/>
        <v>No</v>
      </c>
      <c r="H68" s="5" t="str">
        <f t="shared" si="2"/>
        <v>No</v>
      </c>
      <c r="I68" s="5" t="str">
        <f t="shared" si="3"/>
        <v>No</v>
      </c>
      <c r="J68" s="5" t="str">
        <f t="shared" si="4"/>
        <v>No</v>
      </c>
      <c r="K68" s="5" t="str">
        <f t="shared" si="5"/>
        <v>Yes</v>
      </c>
      <c r="L68" s="5" t="str">
        <f t="shared" si="6"/>
        <v>No</v>
      </c>
      <c r="M68" s="5" t="str">
        <f t="shared" si="7"/>
        <v>No</v>
      </c>
      <c r="N68" s="5" t="str">
        <f t="shared" si="8"/>
        <v>No</v>
      </c>
      <c r="O68" s="5" t="str">
        <f t="shared" si="9"/>
        <v>Yes</v>
      </c>
      <c r="P68" s="5" t="str">
        <f t="shared" si="10"/>
        <v>No</v>
      </c>
      <c r="Q68" s="5" t="str">
        <f t="shared" si="11"/>
        <v>No</v>
      </c>
      <c r="R68" s="5" t="str">
        <f t="shared" si="12"/>
        <v>No</v>
      </c>
      <c r="S68" s="5" t="str">
        <f t="shared" si="13"/>
        <v>No</v>
      </c>
      <c r="T68" s="5" t="str">
        <f t="shared" si="14"/>
        <v>No</v>
      </c>
      <c r="U68" s="5" t="str">
        <f t="shared" si="15"/>
        <v>No</v>
      </c>
      <c r="V68" s="5" t="str">
        <f t="shared" si="26"/>
        <v>No</v>
      </c>
      <c r="W68" s="5" t="str">
        <f t="shared" si="17"/>
        <v>No</v>
      </c>
      <c r="X68" s="5" t="str">
        <f t="shared" si="18"/>
        <v>No</v>
      </c>
      <c r="Y68" s="5" t="str">
        <f t="shared" si="19"/>
        <v>No</v>
      </c>
      <c r="Z68" s="5" t="str">
        <f t="shared" si="20"/>
        <v>No</v>
      </c>
      <c r="AA68" s="5" t="str">
        <f t="shared" si="21"/>
        <v>No</v>
      </c>
      <c r="AB68" s="5" t="str">
        <f t="shared" si="22"/>
        <v>No</v>
      </c>
      <c r="AC68" s="5" t="str">
        <f t="shared" si="23"/>
        <v>No</v>
      </c>
      <c r="AD68" s="1" t="s">
        <v>373</v>
      </c>
      <c r="AE68" s="25"/>
      <c r="AF68" s="25"/>
    </row>
    <row r="69" spans="1:32" x14ac:dyDescent="0.25">
      <c r="A69" s="24" t="s">
        <v>100</v>
      </c>
      <c r="B69" s="24" t="s">
        <v>101</v>
      </c>
      <c r="C69" s="37" t="s">
        <v>45</v>
      </c>
      <c r="D69" s="24" t="s">
        <v>7</v>
      </c>
      <c r="E69" s="4" t="s">
        <v>479</v>
      </c>
      <c r="F69" s="10" t="s">
        <v>313</v>
      </c>
      <c r="G69" s="5" t="str">
        <f>IF(ISNUMBER(SEARCH("rye", AD69)), "Yes", "No")</f>
        <v>No</v>
      </c>
      <c r="H69" s="5" t="str">
        <f t="shared" si="2"/>
        <v>No</v>
      </c>
      <c r="I69" s="5" t="str">
        <f t="shared" si="3"/>
        <v>No</v>
      </c>
      <c r="J69" s="5" t="str">
        <f t="shared" si="4"/>
        <v>No</v>
      </c>
      <c r="K69" s="5" t="str">
        <f t="shared" si="5"/>
        <v>Yes</v>
      </c>
      <c r="L69" s="5" t="str">
        <f t="shared" si="6"/>
        <v>No</v>
      </c>
      <c r="M69" s="5" t="str">
        <f t="shared" si="7"/>
        <v>No</v>
      </c>
      <c r="N69" s="5" t="str">
        <f t="shared" si="8"/>
        <v>Yes</v>
      </c>
      <c r="O69" s="5" t="str">
        <f t="shared" si="9"/>
        <v>Yes</v>
      </c>
      <c r="P69" s="5" t="str">
        <f t="shared" si="10"/>
        <v>No</v>
      </c>
      <c r="Q69" s="5" t="str">
        <f t="shared" si="11"/>
        <v>No</v>
      </c>
      <c r="R69" s="5" t="str">
        <f t="shared" si="12"/>
        <v>No</v>
      </c>
      <c r="S69" s="5" t="str">
        <f t="shared" si="13"/>
        <v>No</v>
      </c>
      <c r="T69" s="5" t="str">
        <f t="shared" si="14"/>
        <v>No</v>
      </c>
      <c r="U69" s="5" t="str">
        <f t="shared" si="15"/>
        <v>No</v>
      </c>
      <c r="V69" s="5" t="str">
        <f t="shared" si="26"/>
        <v>No</v>
      </c>
      <c r="W69" s="5" t="str">
        <f t="shared" si="17"/>
        <v>No</v>
      </c>
      <c r="X69" s="5" t="str">
        <f t="shared" si="18"/>
        <v>No</v>
      </c>
      <c r="Y69" s="5" t="str">
        <f t="shared" si="19"/>
        <v>No</v>
      </c>
      <c r="Z69" s="5" t="str">
        <f t="shared" si="20"/>
        <v>No</v>
      </c>
      <c r="AA69" s="5" t="str">
        <f t="shared" si="21"/>
        <v>No</v>
      </c>
      <c r="AB69" s="5" t="str">
        <f t="shared" si="22"/>
        <v>No</v>
      </c>
      <c r="AC69" s="5" t="str">
        <f t="shared" si="23"/>
        <v>No</v>
      </c>
      <c r="AD69" s="1" t="s">
        <v>374</v>
      </c>
      <c r="AE69" s="24"/>
      <c r="AF69" s="24"/>
    </row>
    <row r="70" spans="1:32" x14ac:dyDescent="0.25">
      <c r="A70" s="24" t="s">
        <v>102</v>
      </c>
      <c r="B70" s="24" t="s">
        <v>101</v>
      </c>
      <c r="C70" s="37" t="s">
        <v>45</v>
      </c>
      <c r="D70" s="24" t="s">
        <v>11</v>
      </c>
      <c r="E70" s="4" t="s">
        <v>479</v>
      </c>
      <c r="F70" s="10" t="s">
        <v>313</v>
      </c>
      <c r="G70" s="5" t="str">
        <f t="shared" si="1"/>
        <v>No</v>
      </c>
      <c r="H70" s="5" t="str">
        <f t="shared" si="2"/>
        <v>No</v>
      </c>
      <c r="I70" s="5" t="str">
        <f t="shared" si="3"/>
        <v>No</v>
      </c>
      <c r="J70" s="5" t="str">
        <f t="shared" si="4"/>
        <v>No</v>
      </c>
      <c r="K70" s="5" t="str">
        <f t="shared" si="5"/>
        <v>Yes</v>
      </c>
      <c r="L70" s="5" t="str">
        <f t="shared" si="6"/>
        <v>No</v>
      </c>
      <c r="M70" s="5" t="str">
        <f t="shared" si="7"/>
        <v>No</v>
      </c>
      <c r="N70" s="5" t="str">
        <f t="shared" si="8"/>
        <v>Yes</v>
      </c>
      <c r="O70" s="5" t="str">
        <f t="shared" si="9"/>
        <v>Yes</v>
      </c>
      <c r="P70" s="5" t="str">
        <f t="shared" si="10"/>
        <v>No</v>
      </c>
      <c r="Q70" s="5" t="str">
        <f t="shared" si="11"/>
        <v>No</v>
      </c>
      <c r="R70" s="5" t="str">
        <f t="shared" si="12"/>
        <v>No</v>
      </c>
      <c r="S70" s="5" t="str">
        <f t="shared" si="13"/>
        <v>No</v>
      </c>
      <c r="T70" s="5" t="str">
        <f t="shared" si="14"/>
        <v>No</v>
      </c>
      <c r="U70" s="5" t="str">
        <f t="shared" si="15"/>
        <v>No</v>
      </c>
      <c r="V70" s="5" t="str">
        <f t="shared" si="26"/>
        <v>No</v>
      </c>
      <c r="W70" s="5" t="str">
        <f t="shared" si="17"/>
        <v>No</v>
      </c>
      <c r="X70" s="5" t="str">
        <f t="shared" si="18"/>
        <v>No</v>
      </c>
      <c r="Y70" s="5" t="str">
        <f t="shared" si="19"/>
        <v>No</v>
      </c>
      <c r="Z70" s="5" t="str">
        <f t="shared" si="20"/>
        <v>No</v>
      </c>
      <c r="AA70" s="5" t="str">
        <f t="shared" si="21"/>
        <v>No</v>
      </c>
      <c r="AB70" s="5" t="str">
        <f t="shared" si="22"/>
        <v>No</v>
      </c>
      <c r="AC70" s="5" t="str">
        <f t="shared" si="23"/>
        <v>No</v>
      </c>
      <c r="AD70" s="1" t="s">
        <v>375</v>
      </c>
      <c r="AE70" s="24"/>
      <c r="AF70" s="24"/>
    </row>
    <row r="71" spans="1:32" x14ac:dyDescent="0.25">
      <c r="A71" s="24" t="s">
        <v>103</v>
      </c>
      <c r="B71" s="24" t="s">
        <v>104</v>
      </c>
      <c r="C71" s="37" t="s">
        <v>45</v>
      </c>
      <c r="D71" s="24" t="s">
        <v>7</v>
      </c>
      <c r="E71" s="4" t="s">
        <v>479</v>
      </c>
      <c r="F71" s="10" t="s">
        <v>313</v>
      </c>
      <c r="G71" s="5" t="str">
        <f t="shared" ref="G71:G88" si="27">IF(ISNUMBER(SEARCH("rye", AD71)), "Yes", "No")</f>
        <v>No</v>
      </c>
      <c r="H71" s="5" t="str">
        <f t="shared" ref="H71:H136" si="28">IF(ISNUMBER(SEARCH("barley", AD71)), "Yes", "No")</f>
        <v>No</v>
      </c>
      <c r="I71" s="5" t="str">
        <f t="shared" ref="I71:I136" si="29">IF(ISNUMBER(SEARCH("oats", AD71)), "Yes", "No")</f>
        <v>No</v>
      </c>
      <c r="J71" s="5" t="str">
        <f t="shared" ref="J71:J136" si="30">IF(ISNUMBER(SEARCH("crustaceans", AD71)), "Yes", "No")</f>
        <v>No</v>
      </c>
      <c r="K71" s="5" t="str">
        <f>IF(ISNUMBER(SEARCH("egg", AD71)), "Yes", "No")</f>
        <v>Yes</v>
      </c>
      <c r="L71" s="5" t="str">
        <f t="shared" ref="L71:L136" si="31">IF(ISNUMBER(SEARCH("fish", AD71)), "Yes", "No")</f>
        <v>No</v>
      </c>
      <c r="M71" s="5" t="str">
        <f t="shared" ref="M71:M136" si="32">IF(ISNUMBER(SEARCH("peanuts", AD71)), "Yes", "No")</f>
        <v>No</v>
      </c>
      <c r="N71" s="5" t="str">
        <f>IF(ISNUMBER(SEARCH("soya", AD71)), "Yes", "No")</f>
        <v>No</v>
      </c>
      <c r="O71" s="5" t="str">
        <f t="shared" ref="O71:O76" si="33">IF(ISNUMBER(SEARCH("milk", AD71)), "Yes", "No")</f>
        <v>No</v>
      </c>
      <c r="P71" s="5" t="str">
        <f t="shared" ref="P71:P136" si="34">IF(ISNUMBER(SEARCH("almond", AD71)), "Yes", "No")</f>
        <v>Yes</v>
      </c>
      <c r="Q71" s="5" t="str">
        <f t="shared" ref="Q71:Q136" si="35">IF(ISNUMBER(SEARCH("hazelnut", AD71)), "Yes", "No")</f>
        <v>No</v>
      </c>
      <c r="R71" s="5" t="str">
        <f t="shared" ref="R71:R136" si="36">IF(ISNUMBER(SEARCH("walnut", AD71)), "Yes", "No")</f>
        <v>No</v>
      </c>
      <c r="S71" s="5" t="str">
        <f t="shared" ref="S71:S136" si="37">IF(ISNUMBER(SEARCH("cashew", AD71)), "Yes", "No")</f>
        <v>No</v>
      </c>
      <c r="T71" s="5" t="str">
        <f t="shared" ref="T71:T136" si="38">IF(ISNUMBER(SEARCH("pecan", AD71)), "Yes", "No")</f>
        <v>No</v>
      </c>
      <c r="U71" s="5" t="str">
        <f t="shared" ref="U71:U136" si="39">IF(ISNUMBER(SEARCH("brazil nut", AD71)), "Yes", "No")</f>
        <v>No</v>
      </c>
      <c r="V71" s="5" t="str">
        <f t="shared" si="26"/>
        <v>No</v>
      </c>
      <c r="W71" s="5" t="str">
        <f t="shared" ref="W71:W136" si="40">IF(OR(ISNUMBER(SEARCH("macadamia", AD71)),ISNUMBER(SEARCH("queensland",AD71))), "Yes", "No")</f>
        <v>No</v>
      </c>
      <c r="X71" s="5" t="str">
        <f t="shared" ref="X71:X136" si="41">IF(ISNUMBER(SEARCH("celery", AD71)), "Yes", "No")</f>
        <v>No</v>
      </c>
      <c r="Y71" s="5" t="str">
        <f t="shared" ref="Y71:Y136" si="42">IF(ISNUMBER(SEARCH("mustard", AD71)), "Yes", "No")</f>
        <v>No</v>
      </c>
      <c r="Z71" s="5" t="str">
        <f t="shared" ref="Z71:Z136" si="43">IF(ISNUMBER(SEARCH("sesame", AD71)), "Yes", "No")</f>
        <v>No</v>
      </c>
      <c r="AA71" s="5" t="str">
        <f t="shared" ref="AA71:AA77" si="44">IF(OR(ISNUMBER(SEARCH("sulphur", AD71)),ISNUMBER(SEARCH("sulphite",AD71))), "Yes", "No")</f>
        <v>No</v>
      </c>
      <c r="AB71" s="5" t="str">
        <f t="shared" ref="AB71:AB136" si="45">IF(ISNUMBER(SEARCH("lupin", AD71)), "Yes", "No")</f>
        <v>No</v>
      </c>
      <c r="AC71" s="5" t="str">
        <f t="shared" ref="AC71:AC136" si="46">IF(ISNUMBER(SEARCH("molluscs", AD71)), "Yes", "No")</f>
        <v>No</v>
      </c>
      <c r="AD71" s="1" t="s">
        <v>316</v>
      </c>
      <c r="AE71" s="24"/>
      <c r="AF71" s="24"/>
    </row>
    <row r="72" spans="1:32" x14ac:dyDescent="0.25">
      <c r="A72" s="24" t="s">
        <v>105</v>
      </c>
      <c r="B72" s="24" t="s">
        <v>104</v>
      </c>
      <c r="C72" s="37" t="s">
        <v>45</v>
      </c>
      <c r="D72" s="24" t="s">
        <v>11</v>
      </c>
      <c r="E72" s="4" t="s">
        <v>479</v>
      </c>
      <c r="F72" s="10" t="s">
        <v>313</v>
      </c>
      <c r="G72" s="5" t="str">
        <f t="shared" si="27"/>
        <v>No</v>
      </c>
      <c r="H72" s="5" t="str">
        <f t="shared" si="28"/>
        <v>No</v>
      </c>
      <c r="I72" s="5" t="str">
        <f t="shared" si="29"/>
        <v>No</v>
      </c>
      <c r="J72" s="5" t="str">
        <f t="shared" si="30"/>
        <v>No</v>
      </c>
      <c r="K72" s="5" t="str">
        <f>IF(ISNUMBER(SEARCH("egg", AD72)), "Yes", "No")</f>
        <v>Yes</v>
      </c>
      <c r="L72" s="5" t="str">
        <f t="shared" si="31"/>
        <v>No</v>
      </c>
      <c r="M72" s="5" t="str">
        <f t="shared" si="32"/>
        <v>No</v>
      </c>
      <c r="N72" s="5" t="str">
        <f t="shared" si="8"/>
        <v>No</v>
      </c>
      <c r="O72" s="5" t="str">
        <f t="shared" si="33"/>
        <v>Yes</v>
      </c>
      <c r="P72" s="5" t="str">
        <f t="shared" si="34"/>
        <v>Yes</v>
      </c>
      <c r="Q72" s="5" t="str">
        <f t="shared" si="35"/>
        <v>No</v>
      </c>
      <c r="R72" s="5" t="str">
        <f t="shared" si="36"/>
        <v>No</v>
      </c>
      <c r="S72" s="5" t="str">
        <f t="shared" si="37"/>
        <v>No</v>
      </c>
      <c r="T72" s="5" t="str">
        <f t="shared" si="38"/>
        <v>No</v>
      </c>
      <c r="U72" s="5" t="str">
        <f t="shared" si="39"/>
        <v>No</v>
      </c>
      <c r="V72" s="5" t="str">
        <f t="shared" si="26"/>
        <v>No</v>
      </c>
      <c r="W72" s="5" t="str">
        <f t="shared" si="40"/>
        <v>No</v>
      </c>
      <c r="X72" s="5" t="str">
        <f t="shared" si="41"/>
        <v>No</v>
      </c>
      <c r="Y72" s="5" t="str">
        <f t="shared" si="42"/>
        <v>No</v>
      </c>
      <c r="Z72" s="5" t="str">
        <f t="shared" si="43"/>
        <v>No</v>
      </c>
      <c r="AA72" s="5" t="str">
        <f t="shared" si="44"/>
        <v>No</v>
      </c>
      <c r="AB72" s="5" t="str">
        <f t="shared" si="45"/>
        <v>No</v>
      </c>
      <c r="AC72" s="5" t="str">
        <f t="shared" si="46"/>
        <v>No</v>
      </c>
      <c r="AD72" s="1" t="s">
        <v>376</v>
      </c>
      <c r="AE72" s="24"/>
      <c r="AF72" s="24"/>
    </row>
    <row r="73" spans="1:32" x14ac:dyDescent="0.25">
      <c r="A73" s="24" t="s">
        <v>106</v>
      </c>
      <c r="B73" s="24" t="s">
        <v>107</v>
      </c>
      <c r="C73" s="37" t="s">
        <v>45</v>
      </c>
      <c r="D73" s="24" t="s">
        <v>7</v>
      </c>
      <c r="E73" s="4" t="s">
        <v>479</v>
      </c>
      <c r="F73" s="5" t="s">
        <v>313</v>
      </c>
      <c r="G73" s="5" t="str">
        <f t="shared" si="27"/>
        <v>No</v>
      </c>
      <c r="H73" s="5" t="str">
        <f t="shared" si="28"/>
        <v>No</v>
      </c>
      <c r="I73" s="5" t="str">
        <f t="shared" si="29"/>
        <v>No</v>
      </c>
      <c r="J73" s="5" t="str">
        <f t="shared" si="30"/>
        <v>No</v>
      </c>
      <c r="K73" s="5" t="str">
        <f>IF(ISNUMBER(SEARCH("egg", AD73)), "Yes", "No")</f>
        <v>Yes</v>
      </c>
      <c r="L73" s="5" t="str">
        <f t="shared" si="31"/>
        <v>No</v>
      </c>
      <c r="M73" s="5" t="str">
        <f t="shared" si="32"/>
        <v>No</v>
      </c>
      <c r="N73" s="5" t="str">
        <f t="shared" ref="N73:N138" si="47">IF(ISNUMBER(SEARCH("soya", AD73)), "Yes", "No")</f>
        <v>No</v>
      </c>
      <c r="O73" s="5" t="str">
        <f t="shared" si="33"/>
        <v>No</v>
      </c>
      <c r="P73" s="5" t="str">
        <f t="shared" si="34"/>
        <v>Yes</v>
      </c>
      <c r="Q73" s="5" t="str">
        <f t="shared" si="35"/>
        <v>No</v>
      </c>
      <c r="R73" s="5" t="str">
        <f t="shared" si="36"/>
        <v>No</v>
      </c>
      <c r="S73" s="5" t="str">
        <f t="shared" si="37"/>
        <v>No</v>
      </c>
      <c r="T73" s="5" t="str">
        <f t="shared" si="38"/>
        <v>No</v>
      </c>
      <c r="U73" s="5" t="str">
        <f t="shared" si="39"/>
        <v>No</v>
      </c>
      <c r="V73" s="5" t="str">
        <f t="shared" si="26"/>
        <v>No</v>
      </c>
      <c r="W73" s="5" t="str">
        <f t="shared" si="40"/>
        <v>No</v>
      </c>
      <c r="X73" s="5" t="str">
        <f t="shared" si="41"/>
        <v>No</v>
      </c>
      <c r="Y73" s="5" t="str">
        <f t="shared" si="42"/>
        <v>No</v>
      </c>
      <c r="Z73" s="5" t="str">
        <f t="shared" si="43"/>
        <v>No</v>
      </c>
      <c r="AA73" s="5" t="str">
        <f t="shared" si="44"/>
        <v>No</v>
      </c>
      <c r="AB73" s="5" t="str">
        <f t="shared" si="45"/>
        <v>No</v>
      </c>
      <c r="AC73" s="5" t="str">
        <f t="shared" si="46"/>
        <v>No</v>
      </c>
      <c r="AD73" s="1" t="s">
        <v>317</v>
      </c>
      <c r="AE73" s="24"/>
      <c r="AF73" s="24"/>
    </row>
    <row r="74" spans="1:32" x14ac:dyDescent="0.25">
      <c r="A74" s="24" t="s">
        <v>108</v>
      </c>
      <c r="B74" s="24" t="s">
        <v>107</v>
      </c>
      <c r="C74" s="37" t="s">
        <v>45</v>
      </c>
      <c r="D74" s="24" t="s">
        <v>11</v>
      </c>
      <c r="E74" s="4" t="s">
        <v>479</v>
      </c>
      <c r="F74" s="5" t="s">
        <v>313</v>
      </c>
      <c r="G74" s="5" t="str">
        <f t="shared" si="27"/>
        <v>No</v>
      </c>
      <c r="H74" s="5" t="str">
        <f t="shared" si="28"/>
        <v>No</v>
      </c>
      <c r="I74" s="5" t="str">
        <f t="shared" si="29"/>
        <v>No</v>
      </c>
      <c r="J74" s="5" t="str">
        <f t="shared" si="30"/>
        <v>No</v>
      </c>
      <c r="K74" s="5" t="str">
        <f>IF(ISNUMBER(SEARCH("egg", AD74)), "Yes", "No")</f>
        <v>Yes</v>
      </c>
      <c r="L74" s="5" t="str">
        <f t="shared" si="31"/>
        <v>No</v>
      </c>
      <c r="M74" s="5" t="str">
        <f t="shared" si="32"/>
        <v>No</v>
      </c>
      <c r="N74" s="5" t="str">
        <f t="shared" si="47"/>
        <v>No</v>
      </c>
      <c r="O74" s="5" t="str">
        <f t="shared" si="33"/>
        <v>Yes</v>
      </c>
      <c r="P74" s="5" t="str">
        <f t="shared" si="34"/>
        <v>Yes</v>
      </c>
      <c r="Q74" s="5" t="str">
        <f t="shared" si="35"/>
        <v>No</v>
      </c>
      <c r="R74" s="5" t="str">
        <f t="shared" si="36"/>
        <v>No</v>
      </c>
      <c r="S74" s="5" t="str">
        <f t="shared" si="37"/>
        <v>No</v>
      </c>
      <c r="T74" s="5" t="str">
        <f t="shared" si="38"/>
        <v>No</v>
      </c>
      <c r="U74" s="5" t="str">
        <f t="shared" si="39"/>
        <v>No</v>
      </c>
      <c r="V74" s="5" t="str">
        <f t="shared" si="26"/>
        <v>No</v>
      </c>
      <c r="W74" s="5" t="str">
        <f t="shared" si="40"/>
        <v>No</v>
      </c>
      <c r="X74" s="5" t="str">
        <f t="shared" si="41"/>
        <v>No</v>
      </c>
      <c r="Y74" s="5" t="str">
        <f t="shared" si="42"/>
        <v>No</v>
      </c>
      <c r="Z74" s="5" t="str">
        <f t="shared" si="43"/>
        <v>No</v>
      </c>
      <c r="AA74" s="5" t="str">
        <f t="shared" si="44"/>
        <v>No</v>
      </c>
      <c r="AB74" s="5" t="str">
        <f t="shared" si="45"/>
        <v>No</v>
      </c>
      <c r="AC74" s="5" t="str">
        <f t="shared" si="46"/>
        <v>No</v>
      </c>
      <c r="AD74" s="1" t="s">
        <v>318</v>
      </c>
      <c r="AE74" s="24"/>
      <c r="AF74" s="24"/>
    </row>
    <row r="75" spans="1:32" x14ac:dyDescent="0.25">
      <c r="A75" s="24" t="s">
        <v>109</v>
      </c>
      <c r="B75" s="24" t="s">
        <v>110</v>
      </c>
      <c r="C75" s="37" t="s">
        <v>45</v>
      </c>
      <c r="D75" s="24" t="s">
        <v>7</v>
      </c>
      <c r="E75" s="4" t="s">
        <v>479</v>
      </c>
      <c r="F75" s="5" t="s">
        <v>313</v>
      </c>
      <c r="G75" s="5" t="str">
        <f t="shared" si="27"/>
        <v>No</v>
      </c>
      <c r="H75" s="5" t="str">
        <f t="shared" si="28"/>
        <v>No</v>
      </c>
      <c r="I75" s="5" t="str">
        <f t="shared" si="29"/>
        <v>No</v>
      </c>
      <c r="J75" s="5" t="str">
        <f t="shared" si="30"/>
        <v>No</v>
      </c>
      <c r="K75" s="5" t="str">
        <f>IF(ISNUMBER(SEARCH("egg", AD75)), "Yes", "No")</f>
        <v>Yes</v>
      </c>
      <c r="L75" s="5" t="str">
        <f t="shared" si="31"/>
        <v>No</v>
      </c>
      <c r="M75" s="5" t="str">
        <f t="shared" si="32"/>
        <v>No</v>
      </c>
      <c r="N75" s="5" t="str">
        <f t="shared" si="47"/>
        <v>No</v>
      </c>
      <c r="O75" s="5" t="str">
        <f t="shared" si="33"/>
        <v>No</v>
      </c>
      <c r="P75" s="5" t="str">
        <f t="shared" si="34"/>
        <v>Yes</v>
      </c>
      <c r="Q75" s="5" t="str">
        <f t="shared" si="35"/>
        <v>No</v>
      </c>
      <c r="R75" s="5" t="str">
        <f t="shared" si="36"/>
        <v>No</v>
      </c>
      <c r="S75" s="5" t="str">
        <f t="shared" si="37"/>
        <v>No</v>
      </c>
      <c r="T75" s="5" t="str">
        <f t="shared" si="38"/>
        <v>No</v>
      </c>
      <c r="U75" s="5" t="str">
        <f t="shared" si="39"/>
        <v>No</v>
      </c>
      <c r="V75" s="5" t="str">
        <f t="shared" si="26"/>
        <v>No</v>
      </c>
      <c r="W75" s="5" t="str">
        <f t="shared" si="40"/>
        <v>No</v>
      </c>
      <c r="X75" s="5" t="str">
        <f t="shared" si="41"/>
        <v>No</v>
      </c>
      <c r="Y75" s="5" t="str">
        <f t="shared" si="42"/>
        <v>No</v>
      </c>
      <c r="Z75" s="5" t="str">
        <f t="shared" si="43"/>
        <v>No</v>
      </c>
      <c r="AA75" s="5" t="str">
        <f t="shared" si="44"/>
        <v>No</v>
      </c>
      <c r="AB75" s="5" t="str">
        <f t="shared" si="45"/>
        <v>No</v>
      </c>
      <c r="AC75" s="5" t="str">
        <f t="shared" si="46"/>
        <v>No</v>
      </c>
      <c r="AD75" s="1" t="s">
        <v>319</v>
      </c>
      <c r="AE75" s="24"/>
      <c r="AF75" s="24"/>
    </row>
    <row r="76" spans="1:32" x14ac:dyDescent="0.25">
      <c r="A76" s="24" t="s">
        <v>111</v>
      </c>
      <c r="B76" s="24" t="s">
        <v>110</v>
      </c>
      <c r="C76" s="37" t="s">
        <v>45</v>
      </c>
      <c r="D76" s="24" t="s">
        <v>11</v>
      </c>
      <c r="E76" s="4" t="s">
        <v>479</v>
      </c>
      <c r="F76" s="5" t="s">
        <v>313</v>
      </c>
      <c r="G76" s="5" t="str">
        <f t="shared" si="27"/>
        <v>No</v>
      </c>
      <c r="H76" s="5" t="str">
        <f t="shared" si="28"/>
        <v>No</v>
      </c>
      <c r="I76" s="5" t="str">
        <f t="shared" si="29"/>
        <v>No</v>
      </c>
      <c r="J76" s="5" t="str">
        <f t="shared" si="30"/>
        <v>No</v>
      </c>
      <c r="K76" s="5" t="str">
        <f t="shared" ref="K76:K88" si="48">IF(ISNUMBER(SEARCH("egg", AD76)), "Yes", "No")</f>
        <v>Yes</v>
      </c>
      <c r="L76" s="5" t="str">
        <f t="shared" si="31"/>
        <v>No</v>
      </c>
      <c r="M76" s="5" t="str">
        <f t="shared" si="32"/>
        <v>No</v>
      </c>
      <c r="N76" s="5" t="str">
        <f t="shared" si="47"/>
        <v>No</v>
      </c>
      <c r="O76" s="5" t="str">
        <f t="shared" si="33"/>
        <v>Yes</v>
      </c>
      <c r="P76" s="5" t="str">
        <f t="shared" si="34"/>
        <v>Yes</v>
      </c>
      <c r="Q76" s="5" t="str">
        <f t="shared" si="35"/>
        <v>No</v>
      </c>
      <c r="R76" s="5" t="str">
        <f t="shared" si="36"/>
        <v>No</v>
      </c>
      <c r="S76" s="5" t="str">
        <f t="shared" si="37"/>
        <v>No</v>
      </c>
      <c r="T76" s="5" t="str">
        <f t="shared" si="38"/>
        <v>No</v>
      </c>
      <c r="U76" s="5" t="str">
        <f t="shared" si="39"/>
        <v>No</v>
      </c>
      <c r="V76" s="5" t="str">
        <f t="shared" si="26"/>
        <v>No</v>
      </c>
      <c r="W76" s="5" t="str">
        <f t="shared" si="40"/>
        <v>No</v>
      </c>
      <c r="X76" s="5" t="str">
        <f t="shared" si="41"/>
        <v>No</v>
      </c>
      <c r="Y76" s="5" t="str">
        <f t="shared" si="42"/>
        <v>No</v>
      </c>
      <c r="Z76" s="5" t="str">
        <f t="shared" si="43"/>
        <v>No</v>
      </c>
      <c r="AA76" s="5" t="str">
        <f t="shared" si="44"/>
        <v>No</v>
      </c>
      <c r="AB76" s="5" t="str">
        <f t="shared" si="45"/>
        <v>No</v>
      </c>
      <c r="AC76" s="5" t="str">
        <f t="shared" si="46"/>
        <v>No</v>
      </c>
      <c r="AD76" s="1" t="s">
        <v>320</v>
      </c>
      <c r="AE76" s="24"/>
      <c r="AF76" s="24"/>
    </row>
    <row r="77" spans="1:32" x14ac:dyDescent="0.25">
      <c r="A77" s="24" t="s">
        <v>112</v>
      </c>
      <c r="B77" s="24" t="s">
        <v>113</v>
      </c>
      <c r="C77" s="37" t="s">
        <v>45</v>
      </c>
      <c r="D77" s="24" t="s">
        <v>7</v>
      </c>
      <c r="E77" s="4" t="s">
        <v>479</v>
      </c>
      <c r="F77" s="5" t="s">
        <v>313</v>
      </c>
      <c r="G77" s="5" t="str">
        <f t="shared" si="27"/>
        <v>No</v>
      </c>
      <c r="H77" s="5" t="str">
        <f t="shared" si="28"/>
        <v>No</v>
      </c>
      <c r="I77" s="5" t="str">
        <f t="shared" si="29"/>
        <v>No</v>
      </c>
      <c r="J77" s="5" t="str">
        <f t="shared" si="30"/>
        <v>No</v>
      </c>
      <c r="K77" s="5" t="str">
        <f t="shared" si="48"/>
        <v>Yes</v>
      </c>
      <c r="L77" s="5" t="str">
        <f t="shared" si="31"/>
        <v>No</v>
      </c>
      <c r="M77" s="5" t="str">
        <f t="shared" si="32"/>
        <v>No</v>
      </c>
      <c r="N77" s="5" t="str">
        <f t="shared" si="47"/>
        <v>No</v>
      </c>
      <c r="O77" s="5" t="str">
        <f>IF(ISNUMBER(SEARCH("milk", AD77)), "Yes", "No")</f>
        <v>No</v>
      </c>
      <c r="P77" s="5" t="str">
        <f t="shared" si="34"/>
        <v>Yes</v>
      </c>
      <c r="Q77" s="5" t="str">
        <f t="shared" si="35"/>
        <v>No</v>
      </c>
      <c r="R77" s="5" t="str">
        <f t="shared" si="36"/>
        <v>No</v>
      </c>
      <c r="S77" s="5" t="str">
        <f t="shared" si="37"/>
        <v>No</v>
      </c>
      <c r="T77" s="5" t="str">
        <f t="shared" si="38"/>
        <v>No</v>
      </c>
      <c r="U77" s="5" t="str">
        <f t="shared" si="39"/>
        <v>No</v>
      </c>
      <c r="V77" s="5" t="str">
        <f t="shared" si="26"/>
        <v>No</v>
      </c>
      <c r="W77" s="5" t="str">
        <f t="shared" si="40"/>
        <v>No</v>
      </c>
      <c r="X77" s="5" t="str">
        <f t="shared" si="41"/>
        <v>No</v>
      </c>
      <c r="Y77" s="5" t="str">
        <f t="shared" si="42"/>
        <v>No</v>
      </c>
      <c r="Z77" s="5" t="str">
        <f t="shared" si="43"/>
        <v>No</v>
      </c>
      <c r="AA77" s="5" t="str">
        <f t="shared" si="44"/>
        <v>No</v>
      </c>
      <c r="AB77" s="5" t="str">
        <f t="shared" si="45"/>
        <v>No</v>
      </c>
      <c r="AC77" s="5" t="str">
        <f t="shared" si="46"/>
        <v>No</v>
      </c>
      <c r="AD77" s="1" t="s">
        <v>321</v>
      </c>
      <c r="AE77" s="24"/>
      <c r="AF77" s="24"/>
    </row>
    <row r="78" spans="1:32" x14ac:dyDescent="0.25">
      <c r="A78" s="24" t="s">
        <v>114</v>
      </c>
      <c r="B78" s="24" t="s">
        <v>113</v>
      </c>
      <c r="C78" s="37" t="s">
        <v>45</v>
      </c>
      <c r="D78" s="24" t="s">
        <v>11</v>
      </c>
      <c r="E78" s="4" t="s">
        <v>479</v>
      </c>
      <c r="F78" s="5" t="s">
        <v>313</v>
      </c>
      <c r="G78" s="5" t="str">
        <f t="shared" si="27"/>
        <v>No</v>
      </c>
      <c r="H78" s="5" t="str">
        <f t="shared" si="28"/>
        <v>No</v>
      </c>
      <c r="I78" s="5" t="str">
        <f t="shared" si="29"/>
        <v>No</v>
      </c>
      <c r="J78" s="5" t="str">
        <f t="shared" si="30"/>
        <v>No</v>
      </c>
      <c r="K78" s="5" t="str">
        <f t="shared" si="48"/>
        <v>Yes</v>
      </c>
      <c r="L78" s="5" t="str">
        <f t="shared" si="31"/>
        <v>No</v>
      </c>
      <c r="M78" s="5" t="str">
        <f t="shared" si="32"/>
        <v>No</v>
      </c>
      <c r="N78" s="5" t="str">
        <f t="shared" si="47"/>
        <v>No</v>
      </c>
      <c r="O78" s="5" t="str">
        <f t="shared" ref="O78:O88" si="49">IF(ISNUMBER(SEARCH("milk", AD78)), "Yes", "No")</f>
        <v>Yes</v>
      </c>
      <c r="P78" s="5" t="str">
        <f t="shared" si="34"/>
        <v>Yes</v>
      </c>
      <c r="Q78" s="5" t="str">
        <f t="shared" si="35"/>
        <v>No</v>
      </c>
      <c r="R78" s="5" t="str">
        <f t="shared" si="36"/>
        <v>No</v>
      </c>
      <c r="S78" s="5" t="str">
        <f t="shared" si="37"/>
        <v>No</v>
      </c>
      <c r="T78" s="5" t="str">
        <f t="shared" si="38"/>
        <v>No</v>
      </c>
      <c r="U78" s="5" t="str">
        <f t="shared" si="39"/>
        <v>No</v>
      </c>
      <c r="V78" s="5" t="str">
        <f t="shared" si="26"/>
        <v>No</v>
      </c>
      <c r="W78" s="5" t="str">
        <f t="shared" si="40"/>
        <v>No</v>
      </c>
      <c r="X78" s="5" t="str">
        <f t="shared" si="41"/>
        <v>No</v>
      </c>
      <c r="Y78" s="5" t="str">
        <f t="shared" si="42"/>
        <v>No</v>
      </c>
      <c r="Z78" s="5" t="str">
        <f t="shared" si="43"/>
        <v>No</v>
      </c>
      <c r="AA78" s="5" t="str">
        <f>IF(OR(ISNUMBER(SEARCH("sulphur", AD78)),ISNUMBER(SEARCH("sulphite",AD78))), "Yes", "No")</f>
        <v>No</v>
      </c>
      <c r="AB78" s="5" t="str">
        <f t="shared" si="45"/>
        <v>No</v>
      </c>
      <c r="AC78" s="5" t="str">
        <f t="shared" si="46"/>
        <v>No</v>
      </c>
      <c r="AD78" s="1" t="s">
        <v>322</v>
      </c>
      <c r="AE78" s="24"/>
      <c r="AF78" s="24"/>
    </row>
    <row r="79" spans="1:32" x14ac:dyDescent="0.25">
      <c r="A79" s="24" t="s">
        <v>115</v>
      </c>
      <c r="B79" s="24" t="s">
        <v>116</v>
      </c>
      <c r="C79" s="37" t="s">
        <v>45</v>
      </c>
      <c r="D79" s="24" t="s">
        <v>7</v>
      </c>
      <c r="E79" s="4" t="s">
        <v>479</v>
      </c>
      <c r="F79" s="10" t="s">
        <v>313</v>
      </c>
      <c r="G79" s="5" t="str">
        <f t="shared" si="27"/>
        <v>No</v>
      </c>
      <c r="H79" s="5" t="str">
        <f t="shared" si="28"/>
        <v>No</v>
      </c>
      <c r="I79" s="5" t="str">
        <f t="shared" si="29"/>
        <v>No</v>
      </c>
      <c r="J79" s="5" t="str">
        <f t="shared" si="30"/>
        <v>No</v>
      </c>
      <c r="K79" s="5" t="str">
        <f t="shared" si="48"/>
        <v>Yes</v>
      </c>
      <c r="L79" s="5" t="str">
        <f t="shared" si="31"/>
        <v>No</v>
      </c>
      <c r="M79" s="5" t="str">
        <f t="shared" si="32"/>
        <v>No</v>
      </c>
      <c r="N79" s="5" t="str">
        <f t="shared" si="47"/>
        <v>No</v>
      </c>
      <c r="O79" s="5" t="str">
        <f t="shared" si="49"/>
        <v>No</v>
      </c>
      <c r="P79" s="5" t="str">
        <f t="shared" si="34"/>
        <v>Yes</v>
      </c>
      <c r="Q79" s="5" t="str">
        <f t="shared" si="35"/>
        <v>No</v>
      </c>
      <c r="R79" s="5" t="str">
        <f t="shared" si="36"/>
        <v>No</v>
      </c>
      <c r="S79" s="5" t="str">
        <f t="shared" si="37"/>
        <v>No</v>
      </c>
      <c r="T79" s="5" t="str">
        <f t="shared" si="38"/>
        <v>No</v>
      </c>
      <c r="U79" s="5" t="str">
        <f t="shared" si="39"/>
        <v>No</v>
      </c>
      <c r="V79" s="5" t="str">
        <f t="shared" si="26"/>
        <v>No</v>
      </c>
      <c r="W79" s="5" t="str">
        <f t="shared" si="40"/>
        <v>No</v>
      </c>
      <c r="X79" s="5" t="str">
        <f t="shared" si="41"/>
        <v>No</v>
      </c>
      <c r="Y79" s="5" t="str">
        <f t="shared" si="42"/>
        <v>No</v>
      </c>
      <c r="Z79" s="5" t="str">
        <f t="shared" si="43"/>
        <v>No</v>
      </c>
      <c r="AA79" s="5" t="str">
        <f t="shared" ref="AA79:AA92" si="50">IF(OR(ISNUMBER(SEARCH("sulphur", AD79)),ISNUMBER(SEARCH("sulphite",AD79))), "Yes", "No")</f>
        <v>No</v>
      </c>
      <c r="AB79" s="5" t="str">
        <f t="shared" si="45"/>
        <v>No</v>
      </c>
      <c r="AC79" s="5" t="str">
        <f t="shared" si="46"/>
        <v>No</v>
      </c>
      <c r="AD79" s="1" t="s">
        <v>323</v>
      </c>
      <c r="AE79" s="24"/>
      <c r="AF79" s="24"/>
    </row>
    <row r="80" spans="1:32" x14ac:dyDescent="0.25">
      <c r="A80" s="24" t="s">
        <v>117</v>
      </c>
      <c r="B80" s="24" t="s">
        <v>116</v>
      </c>
      <c r="C80" s="37" t="s">
        <v>45</v>
      </c>
      <c r="D80" s="24" t="s">
        <v>11</v>
      </c>
      <c r="E80" s="4" t="s">
        <v>479</v>
      </c>
      <c r="F80" s="10" t="s">
        <v>313</v>
      </c>
      <c r="G80" s="5" t="str">
        <f t="shared" si="27"/>
        <v>No</v>
      </c>
      <c r="H80" s="5" t="str">
        <f t="shared" si="28"/>
        <v>No</v>
      </c>
      <c r="I80" s="5" t="str">
        <f t="shared" si="29"/>
        <v>No</v>
      </c>
      <c r="J80" s="5" t="str">
        <f t="shared" si="30"/>
        <v>No</v>
      </c>
      <c r="K80" s="5" t="str">
        <f t="shared" si="48"/>
        <v>Yes</v>
      </c>
      <c r="L80" s="5" t="str">
        <f t="shared" si="31"/>
        <v>No</v>
      </c>
      <c r="M80" s="5" t="str">
        <f t="shared" si="32"/>
        <v>No</v>
      </c>
      <c r="N80" s="5" t="str">
        <f t="shared" si="47"/>
        <v>No</v>
      </c>
      <c r="O80" s="5" t="str">
        <f t="shared" si="49"/>
        <v>Yes</v>
      </c>
      <c r="P80" s="5" t="str">
        <f t="shared" si="34"/>
        <v>Yes</v>
      </c>
      <c r="Q80" s="5" t="str">
        <f t="shared" si="35"/>
        <v>No</v>
      </c>
      <c r="R80" s="5" t="str">
        <f t="shared" si="36"/>
        <v>No</v>
      </c>
      <c r="S80" s="5" t="str">
        <f t="shared" si="37"/>
        <v>No</v>
      </c>
      <c r="T80" s="5" t="str">
        <f t="shared" si="38"/>
        <v>No</v>
      </c>
      <c r="U80" s="5" t="str">
        <f t="shared" si="39"/>
        <v>No</v>
      </c>
      <c r="V80" s="5" t="str">
        <f t="shared" si="26"/>
        <v>No</v>
      </c>
      <c r="W80" s="5" t="str">
        <f t="shared" si="40"/>
        <v>No</v>
      </c>
      <c r="X80" s="5" t="str">
        <f t="shared" si="41"/>
        <v>No</v>
      </c>
      <c r="Y80" s="5" t="str">
        <f t="shared" si="42"/>
        <v>No</v>
      </c>
      <c r="Z80" s="5" t="str">
        <f t="shared" si="43"/>
        <v>No</v>
      </c>
      <c r="AA80" s="5" t="str">
        <f t="shared" si="50"/>
        <v>No</v>
      </c>
      <c r="AB80" s="5" t="str">
        <f t="shared" si="45"/>
        <v>No</v>
      </c>
      <c r="AC80" s="5" t="str">
        <f t="shared" si="46"/>
        <v>No</v>
      </c>
      <c r="AD80" s="1" t="s">
        <v>324</v>
      </c>
      <c r="AE80" s="24"/>
      <c r="AF80" s="24"/>
    </row>
    <row r="81" spans="1:32" x14ac:dyDescent="0.25">
      <c r="A81" s="24" t="s">
        <v>118</v>
      </c>
      <c r="B81" s="24" t="s">
        <v>119</v>
      </c>
      <c r="C81" s="37" t="s">
        <v>45</v>
      </c>
      <c r="D81" s="24" t="s">
        <v>7</v>
      </c>
      <c r="E81" s="4" t="s">
        <v>479</v>
      </c>
      <c r="F81" s="10" t="s">
        <v>313</v>
      </c>
      <c r="G81" s="5" t="str">
        <f t="shared" si="27"/>
        <v>No</v>
      </c>
      <c r="H81" s="5" t="str">
        <f t="shared" si="28"/>
        <v>No</v>
      </c>
      <c r="I81" s="5" t="str">
        <f t="shared" si="29"/>
        <v>No</v>
      </c>
      <c r="J81" s="5" t="str">
        <f t="shared" si="30"/>
        <v>No</v>
      </c>
      <c r="K81" s="5" t="str">
        <f t="shared" si="48"/>
        <v>Yes</v>
      </c>
      <c r="L81" s="5" t="str">
        <f t="shared" si="31"/>
        <v>No</v>
      </c>
      <c r="M81" s="5" t="str">
        <f t="shared" si="32"/>
        <v>No</v>
      </c>
      <c r="N81" s="5" t="str">
        <f t="shared" si="47"/>
        <v>No</v>
      </c>
      <c r="O81" s="5" t="str">
        <f t="shared" si="49"/>
        <v>No</v>
      </c>
      <c r="P81" s="5" t="str">
        <f t="shared" si="34"/>
        <v>Yes</v>
      </c>
      <c r="Q81" s="5" t="str">
        <f t="shared" si="35"/>
        <v>No</v>
      </c>
      <c r="R81" s="5" t="str">
        <f t="shared" si="36"/>
        <v>Yes</v>
      </c>
      <c r="S81" s="5" t="str">
        <f t="shared" si="37"/>
        <v>No</v>
      </c>
      <c r="T81" s="5" t="str">
        <f t="shared" si="38"/>
        <v>Yes</v>
      </c>
      <c r="U81" s="5" t="str">
        <f t="shared" si="39"/>
        <v>No</v>
      </c>
      <c r="V81" s="5" t="str">
        <f t="shared" si="26"/>
        <v>No</v>
      </c>
      <c r="W81" s="5" t="str">
        <f t="shared" si="40"/>
        <v>No</v>
      </c>
      <c r="X81" s="5" t="str">
        <f t="shared" si="41"/>
        <v>No</v>
      </c>
      <c r="Y81" s="5" t="str">
        <f t="shared" si="42"/>
        <v>No</v>
      </c>
      <c r="Z81" s="5" t="str">
        <f t="shared" si="43"/>
        <v>No</v>
      </c>
      <c r="AA81" s="5" t="str">
        <f t="shared" si="50"/>
        <v>No</v>
      </c>
      <c r="AB81" s="5" t="str">
        <f t="shared" si="45"/>
        <v>No</v>
      </c>
      <c r="AC81" s="5" t="str">
        <f t="shared" si="46"/>
        <v>No</v>
      </c>
      <c r="AD81" s="1" t="s">
        <v>377</v>
      </c>
      <c r="AE81" s="24"/>
      <c r="AF81" s="24"/>
    </row>
    <row r="82" spans="1:32" x14ac:dyDescent="0.25">
      <c r="A82" s="24" t="s">
        <v>120</v>
      </c>
      <c r="B82" s="24" t="s">
        <v>119</v>
      </c>
      <c r="C82" s="37" t="s">
        <v>45</v>
      </c>
      <c r="D82" s="24" t="s">
        <v>11</v>
      </c>
      <c r="E82" s="4" t="s">
        <v>479</v>
      </c>
      <c r="F82" s="10" t="s">
        <v>313</v>
      </c>
      <c r="G82" s="5" t="str">
        <f t="shared" si="27"/>
        <v>No</v>
      </c>
      <c r="H82" s="5" t="str">
        <f t="shared" si="28"/>
        <v>No</v>
      </c>
      <c r="I82" s="5" t="str">
        <f t="shared" si="29"/>
        <v>No</v>
      </c>
      <c r="J82" s="5" t="str">
        <f t="shared" si="30"/>
        <v>No</v>
      </c>
      <c r="K82" s="5" t="str">
        <f t="shared" si="48"/>
        <v>Yes</v>
      </c>
      <c r="L82" s="5" t="str">
        <f t="shared" si="31"/>
        <v>No</v>
      </c>
      <c r="M82" s="5" t="str">
        <f t="shared" si="32"/>
        <v>No</v>
      </c>
      <c r="N82" s="5" t="str">
        <f t="shared" si="47"/>
        <v>No</v>
      </c>
      <c r="O82" s="5" t="str">
        <f t="shared" si="49"/>
        <v>Yes</v>
      </c>
      <c r="P82" s="5" t="str">
        <f t="shared" si="34"/>
        <v>Yes</v>
      </c>
      <c r="Q82" s="5" t="str">
        <f t="shared" si="35"/>
        <v>No</v>
      </c>
      <c r="R82" s="5" t="str">
        <f t="shared" si="36"/>
        <v>Yes</v>
      </c>
      <c r="S82" s="5" t="str">
        <f t="shared" si="37"/>
        <v>No</v>
      </c>
      <c r="T82" s="5" t="str">
        <f t="shared" si="38"/>
        <v>Yes</v>
      </c>
      <c r="U82" s="5" t="str">
        <f t="shared" si="39"/>
        <v>No</v>
      </c>
      <c r="V82" s="5" t="str">
        <f t="shared" si="26"/>
        <v>No</v>
      </c>
      <c r="W82" s="5" t="str">
        <f t="shared" si="40"/>
        <v>No</v>
      </c>
      <c r="X82" s="5" t="str">
        <f t="shared" si="41"/>
        <v>No</v>
      </c>
      <c r="Y82" s="5" t="str">
        <f t="shared" si="42"/>
        <v>No</v>
      </c>
      <c r="Z82" s="5" t="str">
        <f t="shared" si="43"/>
        <v>No</v>
      </c>
      <c r="AA82" s="5" t="str">
        <f t="shared" si="50"/>
        <v>No</v>
      </c>
      <c r="AB82" s="5" t="str">
        <f t="shared" si="45"/>
        <v>No</v>
      </c>
      <c r="AC82" s="5" t="str">
        <f t="shared" si="46"/>
        <v>No</v>
      </c>
      <c r="AD82" s="1" t="s">
        <v>378</v>
      </c>
      <c r="AE82" s="24"/>
      <c r="AF82" s="24"/>
    </row>
    <row r="83" spans="1:32" x14ac:dyDescent="0.25">
      <c r="A83" s="24" t="s">
        <v>121</v>
      </c>
      <c r="B83" s="24" t="s">
        <v>122</v>
      </c>
      <c r="C83" s="37" t="s">
        <v>45</v>
      </c>
      <c r="D83" s="24" t="s">
        <v>7</v>
      </c>
      <c r="E83" s="4" t="s">
        <v>479</v>
      </c>
      <c r="F83" s="5" t="s">
        <v>313</v>
      </c>
      <c r="G83" s="5" t="str">
        <f t="shared" si="27"/>
        <v>No</v>
      </c>
      <c r="H83" s="5" t="str">
        <f t="shared" si="28"/>
        <v>Yes</v>
      </c>
      <c r="I83" s="5" t="str">
        <f t="shared" si="29"/>
        <v>No</v>
      </c>
      <c r="J83" s="5" t="str">
        <f t="shared" si="30"/>
        <v>No</v>
      </c>
      <c r="K83" s="5" t="str">
        <f t="shared" si="48"/>
        <v>Yes</v>
      </c>
      <c r="L83" s="5" t="str">
        <f t="shared" si="31"/>
        <v>No</v>
      </c>
      <c r="M83" s="5" t="str">
        <f t="shared" si="32"/>
        <v>No</v>
      </c>
      <c r="N83" s="5" t="str">
        <f t="shared" si="47"/>
        <v>Yes</v>
      </c>
      <c r="O83" s="5" t="str">
        <f t="shared" si="49"/>
        <v>Yes</v>
      </c>
      <c r="P83" s="5" t="str">
        <f t="shared" si="34"/>
        <v>No</v>
      </c>
      <c r="Q83" s="5" t="str">
        <f t="shared" si="35"/>
        <v>No</v>
      </c>
      <c r="R83" s="5" t="str">
        <f t="shared" si="36"/>
        <v>No</v>
      </c>
      <c r="S83" s="5" t="str">
        <f t="shared" si="37"/>
        <v>No</v>
      </c>
      <c r="T83" s="5" t="str">
        <f t="shared" si="38"/>
        <v>No</v>
      </c>
      <c r="U83" s="5" t="str">
        <f t="shared" si="39"/>
        <v>No</v>
      </c>
      <c r="V83" s="5" t="str">
        <f t="shared" si="26"/>
        <v>No</v>
      </c>
      <c r="W83" s="5" t="str">
        <f t="shared" si="40"/>
        <v>No</v>
      </c>
      <c r="X83" s="5" t="str">
        <f t="shared" si="41"/>
        <v>No</v>
      </c>
      <c r="Y83" s="5" t="str">
        <f t="shared" si="42"/>
        <v>No</v>
      </c>
      <c r="Z83" s="5" t="str">
        <f t="shared" si="43"/>
        <v>No</v>
      </c>
      <c r="AA83" s="5" t="str">
        <f t="shared" si="50"/>
        <v>No</v>
      </c>
      <c r="AB83" s="5" t="str">
        <f t="shared" si="45"/>
        <v>No</v>
      </c>
      <c r="AC83" s="5" t="str">
        <f t="shared" si="46"/>
        <v>No</v>
      </c>
      <c r="AD83" s="1" t="s">
        <v>379</v>
      </c>
      <c r="AE83" s="24"/>
      <c r="AF83" s="24"/>
    </row>
    <row r="84" spans="1:32" x14ac:dyDescent="0.25">
      <c r="A84" s="24" t="s">
        <v>123</v>
      </c>
      <c r="B84" s="24" t="s">
        <v>122</v>
      </c>
      <c r="C84" s="37" t="s">
        <v>45</v>
      </c>
      <c r="D84" s="24" t="s">
        <v>11</v>
      </c>
      <c r="E84" s="4" t="s">
        <v>479</v>
      </c>
      <c r="F84" s="5" t="s">
        <v>313</v>
      </c>
      <c r="G84" s="5" t="str">
        <f t="shared" si="27"/>
        <v>No</v>
      </c>
      <c r="H84" s="5" t="str">
        <f t="shared" si="28"/>
        <v>Yes</v>
      </c>
      <c r="I84" s="5" t="str">
        <f t="shared" si="29"/>
        <v>No</v>
      </c>
      <c r="J84" s="5" t="str">
        <f t="shared" si="30"/>
        <v>No</v>
      </c>
      <c r="K84" s="5" t="str">
        <f t="shared" si="48"/>
        <v>Yes</v>
      </c>
      <c r="L84" s="5" t="str">
        <f t="shared" si="31"/>
        <v>No</v>
      </c>
      <c r="M84" s="5" t="str">
        <f t="shared" si="32"/>
        <v>No</v>
      </c>
      <c r="N84" s="5" t="str">
        <f t="shared" si="47"/>
        <v>No</v>
      </c>
      <c r="O84" s="5" t="str">
        <f t="shared" si="49"/>
        <v>Yes</v>
      </c>
      <c r="P84" s="5" t="str">
        <f t="shared" si="34"/>
        <v>No</v>
      </c>
      <c r="Q84" s="5" t="str">
        <f t="shared" si="35"/>
        <v>No</v>
      </c>
      <c r="R84" s="5" t="str">
        <f t="shared" si="36"/>
        <v>No</v>
      </c>
      <c r="S84" s="5" t="str">
        <f t="shared" si="37"/>
        <v>No</v>
      </c>
      <c r="T84" s="5" t="str">
        <f t="shared" si="38"/>
        <v>No</v>
      </c>
      <c r="U84" s="5" t="str">
        <f t="shared" si="39"/>
        <v>No</v>
      </c>
      <c r="V84" s="5" t="str">
        <f t="shared" si="26"/>
        <v>No</v>
      </c>
      <c r="W84" s="5" t="str">
        <f t="shared" si="40"/>
        <v>No</v>
      </c>
      <c r="X84" s="5" t="str">
        <f t="shared" si="41"/>
        <v>No</v>
      </c>
      <c r="Y84" s="5" t="str">
        <f t="shared" si="42"/>
        <v>No</v>
      </c>
      <c r="Z84" s="5" t="str">
        <f t="shared" si="43"/>
        <v>No</v>
      </c>
      <c r="AA84" s="5" t="str">
        <f t="shared" si="50"/>
        <v>No</v>
      </c>
      <c r="AB84" s="5" t="str">
        <f t="shared" si="45"/>
        <v>No</v>
      </c>
      <c r="AC84" s="5" t="str">
        <f t="shared" si="46"/>
        <v>No</v>
      </c>
      <c r="AD84" s="1" t="s">
        <v>380</v>
      </c>
      <c r="AE84" s="24"/>
      <c r="AF84" s="24"/>
    </row>
    <row r="85" spans="1:32" x14ac:dyDescent="0.25">
      <c r="A85" s="24" t="s">
        <v>124</v>
      </c>
      <c r="B85" s="24" t="s">
        <v>125</v>
      </c>
      <c r="C85" s="37" t="s">
        <v>45</v>
      </c>
      <c r="D85" s="24" t="s">
        <v>7</v>
      </c>
      <c r="E85" s="4" t="s">
        <v>479</v>
      </c>
      <c r="F85" s="5" t="s">
        <v>313</v>
      </c>
      <c r="G85" s="5" t="str">
        <f t="shared" si="27"/>
        <v>No</v>
      </c>
      <c r="H85" s="5" t="str">
        <f t="shared" si="28"/>
        <v>Yes</v>
      </c>
      <c r="I85" s="5" t="str">
        <f t="shared" si="29"/>
        <v>No</v>
      </c>
      <c r="J85" s="5" t="str">
        <f t="shared" si="30"/>
        <v>No</v>
      </c>
      <c r="K85" s="5" t="str">
        <f t="shared" si="48"/>
        <v>Yes</v>
      </c>
      <c r="L85" s="5" t="str">
        <f t="shared" si="31"/>
        <v>No</v>
      </c>
      <c r="M85" s="5" t="str">
        <f t="shared" si="32"/>
        <v>No</v>
      </c>
      <c r="N85" s="5" t="str">
        <f t="shared" si="47"/>
        <v>No</v>
      </c>
      <c r="O85" s="5" t="str">
        <f t="shared" si="49"/>
        <v>Yes</v>
      </c>
      <c r="P85" s="5" t="str">
        <f t="shared" si="34"/>
        <v>No</v>
      </c>
      <c r="Q85" s="5" t="str">
        <f t="shared" si="35"/>
        <v>No</v>
      </c>
      <c r="R85" s="5" t="str">
        <f t="shared" si="36"/>
        <v>No</v>
      </c>
      <c r="S85" s="5" t="str">
        <f t="shared" si="37"/>
        <v>No</v>
      </c>
      <c r="T85" s="5" t="str">
        <f t="shared" si="38"/>
        <v>No</v>
      </c>
      <c r="U85" s="5" t="str">
        <f t="shared" si="39"/>
        <v>No</v>
      </c>
      <c r="V85" s="5" t="str">
        <f t="shared" si="26"/>
        <v>No</v>
      </c>
      <c r="W85" s="5" t="str">
        <f t="shared" si="40"/>
        <v>No</v>
      </c>
      <c r="X85" s="5" t="str">
        <f t="shared" si="41"/>
        <v>No</v>
      </c>
      <c r="Y85" s="5" t="str">
        <f t="shared" si="42"/>
        <v>No</v>
      </c>
      <c r="Z85" s="5" t="str">
        <f t="shared" si="43"/>
        <v>No</v>
      </c>
      <c r="AA85" s="5" t="str">
        <f t="shared" si="50"/>
        <v>No</v>
      </c>
      <c r="AB85" s="5" t="str">
        <f t="shared" si="45"/>
        <v>No</v>
      </c>
      <c r="AC85" s="5" t="str">
        <f t="shared" si="46"/>
        <v>No</v>
      </c>
      <c r="AD85" s="1" t="s">
        <v>381</v>
      </c>
      <c r="AE85" s="24"/>
      <c r="AF85" s="24"/>
    </row>
    <row r="86" spans="1:32" x14ac:dyDescent="0.25">
      <c r="A86" s="24" t="s">
        <v>126</v>
      </c>
      <c r="B86" s="24" t="s">
        <v>125</v>
      </c>
      <c r="C86" s="37" t="s">
        <v>45</v>
      </c>
      <c r="D86" s="24" t="s">
        <v>11</v>
      </c>
      <c r="E86" s="4" t="s">
        <v>479</v>
      </c>
      <c r="F86" s="5" t="s">
        <v>313</v>
      </c>
      <c r="G86" s="5" t="str">
        <f t="shared" si="27"/>
        <v>No</v>
      </c>
      <c r="H86" s="5" t="str">
        <f t="shared" si="28"/>
        <v>Yes</v>
      </c>
      <c r="I86" s="5" t="str">
        <f t="shared" si="29"/>
        <v>No</v>
      </c>
      <c r="J86" s="5" t="str">
        <f t="shared" si="30"/>
        <v>No</v>
      </c>
      <c r="K86" s="5" t="str">
        <f t="shared" si="48"/>
        <v>Yes</v>
      </c>
      <c r="L86" s="5" t="str">
        <f t="shared" si="31"/>
        <v>No</v>
      </c>
      <c r="M86" s="5" t="str">
        <f t="shared" si="32"/>
        <v>No</v>
      </c>
      <c r="N86" s="5" t="str">
        <f t="shared" si="47"/>
        <v>No</v>
      </c>
      <c r="O86" s="5" t="str">
        <f t="shared" si="49"/>
        <v>Yes</v>
      </c>
      <c r="P86" s="5" t="str">
        <f t="shared" si="34"/>
        <v>No</v>
      </c>
      <c r="Q86" s="5" t="str">
        <f t="shared" si="35"/>
        <v>No</v>
      </c>
      <c r="R86" s="5" t="str">
        <f t="shared" si="36"/>
        <v>No</v>
      </c>
      <c r="S86" s="5" t="str">
        <f t="shared" si="37"/>
        <v>No</v>
      </c>
      <c r="T86" s="5" t="str">
        <f t="shared" si="38"/>
        <v>No</v>
      </c>
      <c r="U86" s="5" t="str">
        <f t="shared" si="39"/>
        <v>No</v>
      </c>
      <c r="V86" s="5" t="str">
        <f t="shared" si="26"/>
        <v>No</v>
      </c>
      <c r="W86" s="5" t="str">
        <f t="shared" si="40"/>
        <v>No</v>
      </c>
      <c r="X86" s="5" t="str">
        <f t="shared" si="41"/>
        <v>No</v>
      </c>
      <c r="Y86" s="5" t="str">
        <f t="shared" si="42"/>
        <v>No</v>
      </c>
      <c r="Z86" s="5" t="str">
        <f t="shared" si="43"/>
        <v>No</v>
      </c>
      <c r="AA86" s="5" t="str">
        <f t="shared" si="50"/>
        <v>No</v>
      </c>
      <c r="AB86" s="5" t="str">
        <f t="shared" si="45"/>
        <v>No</v>
      </c>
      <c r="AC86" s="5" t="str">
        <f t="shared" si="46"/>
        <v>No</v>
      </c>
      <c r="AD86" s="1" t="s">
        <v>382</v>
      </c>
      <c r="AE86" s="24"/>
      <c r="AF86" s="24"/>
    </row>
    <row r="87" spans="1:32" x14ac:dyDescent="0.25">
      <c r="A87" s="24" t="s">
        <v>127</v>
      </c>
      <c r="B87" s="24" t="s">
        <v>128</v>
      </c>
      <c r="C87" s="37" t="s">
        <v>45</v>
      </c>
      <c r="D87" s="24" t="s">
        <v>7</v>
      </c>
      <c r="E87" s="4" t="s">
        <v>479</v>
      </c>
      <c r="F87" s="5" t="s">
        <v>313</v>
      </c>
      <c r="G87" s="5" t="str">
        <f t="shared" si="27"/>
        <v>No</v>
      </c>
      <c r="H87" s="5" t="str">
        <f t="shared" si="28"/>
        <v>No</v>
      </c>
      <c r="I87" s="5" t="str">
        <f t="shared" si="29"/>
        <v>No</v>
      </c>
      <c r="J87" s="5" t="str">
        <f t="shared" si="30"/>
        <v>No</v>
      </c>
      <c r="K87" s="5" t="str">
        <f t="shared" si="48"/>
        <v>Yes</v>
      </c>
      <c r="L87" s="5" t="str">
        <f t="shared" si="31"/>
        <v>No</v>
      </c>
      <c r="M87" s="5" t="str">
        <f t="shared" si="32"/>
        <v>No</v>
      </c>
      <c r="N87" s="5" t="str">
        <f t="shared" si="47"/>
        <v>No</v>
      </c>
      <c r="O87" s="5" t="str">
        <f t="shared" si="49"/>
        <v>Yes</v>
      </c>
      <c r="P87" s="5" t="str">
        <f t="shared" si="34"/>
        <v>No</v>
      </c>
      <c r="Q87" s="5" t="str">
        <f t="shared" si="35"/>
        <v>No</v>
      </c>
      <c r="R87" s="5" t="str">
        <f t="shared" si="36"/>
        <v>No</v>
      </c>
      <c r="S87" s="5" t="str">
        <f t="shared" si="37"/>
        <v>No</v>
      </c>
      <c r="T87" s="5" t="str">
        <f t="shared" si="38"/>
        <v>No</v>
      </c>
      <c r="U87" s="5" t="str">
        <f t="shared" si="39"/>
        <v>No</v>
      </c>
      <c r="V87" s="5" t="str">
        <f t="shared" si="26"/>
        <v>No</v>
      </c>
      <c r="W87" s="5" t="str">
        <f t="shared" si="40"/>
        <v>No</v>
      </c>
      <c r="X87" s="5" t="str">
        <f t="shared" si="41"/>
        <v>No</v>
      </c>
      <c r="Y87" s="5" t="str">
        <f t="shared" si="42"/>
        <v>No</v>
      </c>
      <c r="Z87" s="5" t="str">
        <f t="shared" si="43"/>
        <v>No</v>
      </c>
      <c r="AA87" s="5" t="str">
        <f t="shared" si="50"/>
        <v>No</v>
      </c>
      <c r="AB87" s="5" t="str">
        <f t="shared" si="45"/>
        <v>No</v>
      </c>
      <c r="AC87" s="5" t="str">
        <f t="shared" si="46"/>
        <v>No</v>
      </c>
      <c r="AD87" s="1" t="s">
        <v>383</v>
      </c>
      <c r="AE87" s="24"/>
      <c r="AF87" s="24"/>
    </row>
    <row r="88" spans="1:32" x14ac:dyDescent="0.25">
      <c r="A88" s="24" t="s">
        <v>129</v>
      </c>
      <c r="B88" s="24" t="s">
        <v>130</v>
      </c>
      <c r="C88" s="37" t="s">
        <v>45</v>
      </c>
      <c r="D88" s="24" t="s">
        <v>7</v>
      </c>
      <c r="E88" s="4" t="s">
        <v>480</v>
      </c>
      <c r="F88" s="5" t="s">
        <v>313</v>
      </c>
      <c r="G88" s="5" t="str">
        <f t="shared" si="27"/>
        <v>No</v>
      </c>
      <c r="H88" s="5" t="str">
        <f t="shared" si="28"/>
        <v>No</v>
      </c>
      <c r="I88" s="5" t="str">
        <f t="shared" si="29"/>
        <v>No</v>
      </c>
      <c r="J88" s="5" t="str">
        <f t="shared" si="30"/>
        <v>No</v>
      </c>
      <c r="K88" s="5" t="str">
        <f t="shared" si="48"/>
        <v>No</v>
      </c>
      <c r="L88" s="5" t="str">
        <f t="shared" si="31"/>
        <v>No</v>
      </c>
      <c r="M88" s="5" t="str">
        <f t="shared" si="32"/>
        <v>No</v>
      </c>
      <c r="N88" s="5" t="str">
        <f t="shared" si="47"/>
        <v>No</v>
      </c>
      <c r="O88" s="5" t="str">
        <f t="shared" si="49"/>
        <v>No</v>
      </c>
      <c r="P88" s="5" t="str">
        <f t="shared" si="34"/>
        <v>No</v>
      </c>
      <c r="Q88" s="5" t="str">
        <f t="shared" si="35"/>
        <v>No</v>
      </c>
      <c r="R88" s="5" t="str">
        <f t="shared" si="36"/>
        <v>No</v>
      </c>
      <c r="S88" s="5" t="str">
        <f t="shared" si="37"/>
        <v>No</v>
      </c>
      <c r="T88" s="5" t="str">
        <f t="shared" si="38"/>
        <v>No</v>
      </c>
      <c r="U88" s="5" t="str">
        <f t="shared" si="39"/>
        <v>No</v>
      </c>
      <c r="V88" s="5" t="str">
        <f t="shared" si="26"/>
        <v>No</v>
      </c>
      <c r="W88" s="5" t="str">
        <f t="shared" si="40"/>
        <v>No</v>
      </c>
      <c r="X88" s="5" t="str">
        <f t="shared" si="41"/>
        <v>No</v>
      </c>
      <c r="Y88" s="5" t="str">
        <f t="shared" si="42"/>
        <v>No</v>
      </c>
      <c r="Z88" s="5" t="str">
        <f t="shared" si="43"/>
        <v>No</v>
      </c>
      <c r="AA88" s="5" t="str">
        <f t="shared" si="50"/>
        <v>No</v>
      </c>
      <c r="AB88" s="5" t="str">
        <f t="shared" si="45"/>
        <v>No</v>
      </c>
      <c r="AC88" s="5" t="str">
        <f t="shared" si="46"/>
        <v>No</v>
      </c>
      <c r="AD88" s="1" t="s">
        <v>481</v>
      </c>
      <c r="AE88" s="24"/>
      <c r="AF88" s="24"/>
    </row>
    <row r="89" spans="1:32" x14ac:dyDescent="0.25">
      <c r="A89" s="1"/>
      <c r="B89" s="1"/>
      <c r="C89" s="1"/>
      <c r="D89" s="1"/>
      <c r="E89" s="6"/>
      <c r="F89" s="12"/>
      <c r="G89" s="7"/>
      <c r="H89" s="7"/>
      <c r="I89" s="7"/>
      <c r="J89" s="7"/>
      <c r="K89" s="7"/>
      <c r="L89" s="7"/>
      <c r="M89" s="7"/>
      <c r="N89" s="7"/>
      <c r="O89" s="7"/>
      <c r="P89" s="7"/>
      <c r="Q89" s="7"/>
      <c r="R89" s="7"/>
      <c r="S89" s="7"/>
      <c r="T89" s="7"/>
      <c r="U89" s="7"/>
      <c r="V89" s="7"/>
      <c r="W89" s="7"/>
      <c r="X89" s="7"/>
      <c r="Y89" s="7"/>
      <c r="Z89" s="7"/>
      <c r="AA89" s="7"/>
      <c r="AB89" s="7"/>
      <c r="AC89" s="7"/>
      <c r="AD89" s="1"/>
      <c r="AE89" s="1"/>
      <c r="AF89" s="1"/>
    </row>
    <row r="90" spans="1:32" ht="18.75" x14ac:dyDescent="0.3">
      <c r="A90" s="44" t="s">
        <v>131</v>
      </c>
      <c r="B90" s="44"/>
      <c r="C90" s="1"/>
      <c r="D90" s="1"/>
      <c r="E90" s="8"/>
      <c r="F90" s="8"/>
      <c r="G90" s="9"/>
      <c r="H90" s="9"/>
      <c r="I90" s="9"/>
      <c r="J90" s="9"/>
      <c r="K90" s="9"/>
      <c r="L90" s="9"/>
      <c r="M90" s="9"/>
      <c r="N90" s="9"/>
      <c r="O90" s="9"/>
      <c r="P90" s="9"/>
      <c r="Q90" s="9"/>
      <c r="R90" s="9"/>
      <c r="S90" s="9"/>
      <c r="T90" s="9"/>
      <c r="U90" s="9"/>
      <c r="V90" s="9"/>
      <c r="W90" s="9"/>
      <c r="X90" s="9"/>
      <c r="Y90" s="9"/>
      <c r="Z90" s="9"/>
      <c r="AA90" s="9"/>
      <c r="AB90" s="9"/>
      <c r="AC90" s="9"/>
      <c r="AD90" s="1"/>
      <c r="AE90" s="43"/>
      <c r="AF90" s="43"/>
    </row>
    <row r="91" spans="1:32" x14ac:dyDescent="0.25">
      <c r="A91" s="28" t="s">
        <v>132</v>
      </c>
      <c r="B91" s="28" t="s">
        <v>133</v>
      </c>
      <c r="C91" s="1" t="s">
        <v>134</v>
      </c>
      <c r="D91" s="1" t="s">
        <v>11</v>
      </c>
      <c r="E91" s="4" t="s">
        <v>479</v>
      </c>
      <c r="F91" s="5" t="s">
        <v>313</v>
      </c>
      <c r="G91" s="5" t="str">
        <f t="shared" ref="G91:G157" si="51">IF(ISNUMBER(SEARCH("rye", AD91)), "Yes", "No")</f>
        <v>No</v>
      </c>
      <c r="H91" s="5" t="str">
        <f t="shared" si="28"/>
        <v>No</v>
      </c>
      <c r="I91" s="5" t="str">
        <f t="shared" si="29"/>
        <v>No</v>
      </c>
      <c r="J91" s="5" t="str">
        <f t="shared" si="30"/>
        <v>No</v>
      </c>
      <c r="K91" s="5" t="str">
        <f t="shared" ref="K91:K100" si="52">IF(ISNUMBER(SEARCH("egg", AD91)), "Yes", "No")</f>
        <v>Yes</v>
      </c>
      <c r="L91" s="5" t="str">
        <f t="shared" si="31"/>
        <v>No</v>
      </c>
      <c r="M91" s="5" t="str">
        <f t="shared" si="32"/>
        <v>No</v>
      </c>
      <c r="N91" s="5" t="str">
        <f t="shared" si="47"/>
        <v>Yes</v>
      </c>
      <c r="O91" s="5" t="str">
        <f t="shared" ref="O91:O114" si="53">IF(ISNUMBER(SEARCH("milk", AD91)), "Yes", "No")</f>
        <v>Yes</v>
      </c>
      <c r="P91" s="5" t="str">
        <f t="shared" si="34"/>
        <v>No</v>
      </c>
      <c r="Q91" s="5" t="str">
        <f t="shared" si="35"/>
        <v>No</v>
      </c>
      <c r="R91" s="5" t="str">
        <f t="shared" si="36"/>
        <v>No</v>
      </c>
      <c r="S91" s="5" t="str">
        <f t="shared" si="37"/>
        <v>No</v>
      </c>
      <c r="T91" s="5" t="str">
        <f t="shared" si="38"/>
        <v>No</v>
      </c>
      <c r="U91" s="5" t="str">
        <f t="shared" si="39"/>
        <v>No</v>
      </c>
      <c r="V91" s="5" t="str">
        <f>IF(ISNUMBER(SEARCH("pistachio", AD91)), "Yes", "No")</f>
        <v>No</v>
      </c>
      <c r="W91" s="5" t="str">
        <f t="shared" si="40"/>
        <v>No</v>
      </c>
      <c r="X91" s="5" t="str">
        <f t="shared" si="41"/>
        <v>No</v>
      </c>
      <c r="Y91" s="5" t="str">
        <f t="shared" si="42"/>
        <v>No</v>
      </c>
      <c r="Z91" s="5" t="str">
        <f t="shared" si="43"/>
        <v>No</v>
      </c>
      <c r="AA91" s="5" t="str">
        <f t="shared" si="50"/>
        <v>No</v>
      </c>
      <c r="AB91" s="5" t="str">
        <f t="shared" si="45"/>
        <v>No</v>
      </c>
      <c r="AC91" s="5" t="str">
        <f t="shared" si="46"/>
        <v>No</v>
      </c>
      <c r="AD91" s="1" t="s">
        <v>384</v>
      </c>
      <c r="AE91" s="28"/>
      <c r="AF91" s="28"/>
    </row>
    <row r="92" spans="1:32" x14ac:dyDescent="0.25">
      <c r="A92" s="28" t="s">
        <v>135</v>
      </c>
      <c r="B92" s="28" t="s">
        <v>136</v>
      </c>
      <c r="C92" s="1" t="s">
        <v>134</v>
      </c>
      <c r="D92" s="1" t="s">
        <v>11</v>
      </c>
      <c r="E92" s="4" t="s">
        <v>479</v>
      </c>
      <c r="F92" s="5" t="s">
        <v>313</v>
      </c>
      <c r="G92" s="5" t="str">
        <f t="shared" si="51"/>
        <v>No</v>
      </c>
      <c r="H92" s="5" t="str">
        <f t="shared" si="28"/>
        <v>No</v>
      </c>
      <c r="I92" s="5" t="str">
        <f t="shared" si="29"/>
        <v>No</v>
      </c>
      <c r="J92" s="5" t="str">
        <f t="shared" si="30"/>
        <v>No</v>
      </c>
      <c r="K92" s="5" t="str">
        <f t="shared" si="52"/>
        <v>Yes</v>
      </c>
      <c r="L92" s="5" t="str">
        <f t="shared" si="31"/>
        <v>No</v>
      </c>
      <c r="M92" s="5" t="str">
        <f t="shared" si="32"/>
        <v>No</v>
      </c>
      <c r="N92" s="5" t="str">
        <f t="shared" si="47"/>
        <v>Yes</v>
      </c>
      <c r="O92" s="5" t="str">
        <f t="shared" si="53"/>
        <v>Yes</v>
      </c>
      <c r="P92" s="5" t="str">
        <f t="shared" si="34"/>
        <v>No</v>
      </c>
      <c r="Q92" s="5" t="str">
        <f t="shared" si="35"/>
        <v>No</v>
      </c>
      <c r="R92" s="5" t="str">
        <f t="shared" si="36"/>
        <v>No</v>
      </c>
      <c r="S92" s="5" t="str">
        <f t="shared" si="37"/>
        <v>No</v>
      </c>
      <c r="T92" s="5" t="str">
        <f t="shared" si="38"/>
        <v>No</v>
      </c>
      <c r="U92" s="5" t="str">
        <f t="shared" si="39"/>
        <v>No</v>
      </c>
      <c r="V92" s="5" t="str">
        <f t="shared" ref="V92:V100" si="54">IF(ISNUMBER(SEARCH("pistachio", AD92)), "Yes", "No")</f>
        <v>No</v>
      </c>
      <c r="W92" s="5" t="str">
        <f t="shared" si="40"/>
        <v>No</v>
      </c>
      <c r="X92" s="5" t="str">
        <f t="shared" si="41"/>
        <v>No</v>
      </c>
      <c r="Y92" s="5" t="str">
        <f t="shared" si="42"/>
        <v>No</v>
      </c>
      <c r="Z92" s="5" t="str">
        <f t="shared" si="43"/>
        <v>No</v>
      </c>
      <c r="AA92" s="5" t="str">
        <f t="shared" si="50"/>
        <v>No</v>
      </c>
      <c r="AB92" s="5" t="str">
        <f t="shared" si="45"/>
        <v>No</v>
      </c>
      <c r="AC92" s="5" t="str">
        <f t="shared" si="46"/>
        <v>No</v>
      </c>
      <c r="AD92" s="1" t="s">
        <v>385</v>
      </c>
      <c r="AE92" s="28"/>
      <c r="AF92" s="28"/>
    </row>
    <row r="93" spans="1:32" x14ac:dyDescent="0.25">
      <c r="A93" s="28" t="s">
        <v>137</v>
      </c>
      <c r="B93" s="28" t="s">
        <v>138</v>
      </c>
      <c r="C93" s="1" t="s">
        <v>134</v>
      </c>
      <c r="D93" s="1" t="s">
        <v>11</v>
      </c>
      <c r="E93" s="4" t="s">
        <v>479</v>
      </c>
      <c r="F93" s="11" t="s">
        <v>313</v>
      </c>
      <c r="G93" s="5" t="str">
        <f t="shared" si="51"/>
        <v>No</v>
      </c>
      <c r="H93" s="5" t="str">
        <f t="shared" si="28"/>
        <v>No</v>
      </c>
      <c r="I93" s="5" t="str">
        <f t="shared" si="29"/>
        <v>No</v>
      </c>
      <c r="J93" s="5" t="str">
        <f t="shared" si="30"/>
        <v>No</v>
      </c>
      <c r="K93" s="5" t="str">
        <f t="shared" si="52"/>
        <v>Yes</v>
      </c>
      <c r="L93" s="5" t="str">
        <f t="shared" si="31"/>
        <v>No</v>
      </c>
      <c r="M93" s="5" t="str">
        <f t="shared" si="32"/>
        <v>No</v>
      </c>
      <c r="N93" s="5" t="str">
        <f t="shared" si="47"/>
        <v>Yes</v>
      </c>
      <c r="O93" s="5" t="str">
        <f t="shared" si="53"/>
        <v>Yes</v>
      </c>
      <c r="P93" s="5" t="str">
        <f t="shared" si="34"/>
        <v>No</v>
      </c>
      <c r="Q93" s="5" t="str">
        <f t="shared" si="35"/>
        <v>No</v>
      </c>
      <c r="R93" s="5" t="str">
        <f t="shared" si="36"/>
        <v>No</v>
      </c>
      <c r="S93" s="5" t="str">
        <f t="shared" si="37"/>
        <v>No</v>
      </c>
      <c r="T93" s="5" t="str">
        <f t="shared" si="38"/>
        <v>No</v>
      </c>
      <c r="U93" s="5" t="str">
        <f t="shared" si="39"/>
        <v>No</v>
      </c>
      <c r="V93" s="5" t="str">
        <f t="shared" si="54"/>
        <v>No</v>
      </c>
      <c r="W93" s="5" t="str">
        <f t="shared" si="40"/>
        <v>No</v>
      </c>
      <c r="X93" s="5" t="str">
        <f t="shared" si="41"/>
        <v>No</v>
      </c>
      <c r="Y93" s="5" t="str">
        <f t="shared" si="42"/>
        <v>No</v>
      </c>
      <c r="Z93" s="5" t="str">
        <f t="shared" si="43"/>
        <v>No</v>
      </c>
      <c r="AA93" s="5" t="str">
        <f>IF(OR(ISNUMBER(SEARCH("sulphur", AD93)),ISNUMBER(SEARCH("sulphite",AD93))), "Yes", "No")</f>
        <v>No</v>
      </c>
      <c r="AB93" s="5" t="str">
        <f t="shared" si="45"/>
        <v>No</v>
      </c>
      <c r="AC93" s="5" t="str">
        <f t="shared" si="46"/>
        <v>No</v>
      </c>
      <c r="AD93" s="1" t="s">
        <v>386</v>
      </c>
      <c r="AE93" s="28"/>
      <c r="AF93" s="28"/>
    </row>
    <row r="94" spans="1:32" x14ac:dyDescent="0.25">
      <c r="A94" s="28" t="s">
        <v>139</v>
      </c>
      <c r="B94" s="28" t="s">
        <v>140</v>
      </c>
      <c r="C94" s="1" t="s">
        <v>134</v>
      </c>
      <c r="D94" s="1" t="s">
        <v>11</v>
      </c>
      <c r="E94" s="4" t="s">
        <v>479</v>
      </c>
      <c r="F94" s="5" t="s">
        <v>313</v>
      </c>
      <c r="G94" s="5" t="str">
        <f t="shared" si="51"/>
        <v>No</v>
      </c>
      <c r="H94" s="5" t="str">
        <f t="shared" si="28"/>
        <v>No</v>
      </c>
      <c r="I94" s="5" t="str">
        <f t="shared" si="29"/>
        <v>No</v>
      </c>
      <c r="J94" s="5" t="str">
        <f t="shared" si="30"/>
        <v>No</v>
      </c>
      <c r="K94" s="5" t="str">
        <f t="shared" si="52"/>
        <v>Yes</v>
      </c>
      <c r="L94" s="5" t="str">
        <f t="shared" si="31"/>
        <v>No</v>
      </c>
      <c r="M94" s="5" t="str">
        <f t="shared" si="32"/>
        <v>No</v>
      </c>
      <c r="N94" s="5" t="str">
        <f t="shared" si="47"/>
        <v>Yes</v>
      </c>
      <c r="O94" s="5" t="str">
        <f t="shared" si="53"/>
        <v>Yes</v>
      </c>
      <c r="P94" s="5" t="str">
        <f t="shared" si="34"/>
        <v>No</v>
      </c>
      <c r="Q94" s="5" t="str">
        <f t="shared" si="35"/>
        <v>No</v>
      </c>
      <c r="R94" s="5" t="str">
        <f t="shared" si="36"/>
        <v>No</v>
      </c>
      <c r="S94" s="5" t="str">
        <f t="shared" si="37"/>
        <v>No</v>
      </c>
      <c r="T94" s="5" t="str">
        <f t="shared" si="38"/>
        <v>No</v>
      </c>
      <c r="U94" s="5" t="str">
        <f t="shared" si="39"/>
        <v>No</v>
      </c>
      <c r="V94" s="5" t="str">
        <f t="shared" si="54"/>
        <v>No</v>
      </c>
      <c r="W94" s="5" t="str">
        <f t="shared" si="40"/>
        <v>No</v>
      </c>
      <c r="X94" s="5" t="str">
        <f t="shared" si="41"/>
        <v>No</v>
      </c>
      <c r="Y94" s="5" t="str">
        <f t="shared" si="42"/>
        <v>No</v>
      </c>
      <c r="Z94" s="5" t="str">
        <f t="shared" si="43"/>
        <v>No</v>
      </c>
      <c r="AA94" s="5" t="str">
        <f t="shared" ref="AA94:AA110" si="55">IF(OR(ISNUMBER(SEARCH("sulphur", AD94)),ISNUMBER(SEARCH("sulphite",AD94))), "Yes", "No")</f>
        <v>No</v>
      </c>
      <c r="AB94" s="5" t="str">
        <f t="shared" si="45"/>
        <v>No</v>
      </c>
      <c r="AC94" s="5" t="str">
        <f t="shared" si="46"/>
        <v>No</v>
      </c>
      <c r="AD94" s="1" t="s">
        <v>387</v>
      </c>
      <c r="AE94" s="28"/>
      <c r="AF94" s="28"/>
    </row>
    <row r="95" spans="1:32" x14ac:dyDescent="0.25">
      <c r="A95" s="28" t="s">
        <v>141</v>
      </c>
      <c r="B95" s="28" t="s">
        <v>142</v>
      </c>
      <c r="C95" s="1" t="s">
        <v>134</v>
      </c>
      <c r="D95" s="1" t="s">
        <v>11</v>
      </c>
      <c r="E95" s="4" t="s">
        <v>479</v>
      </c>
      <c r="F95" s="5" t="s">
        <v>313</v>
      </c>
      <c r="G95" s="5" t="str">
        <f t="shared" si="51"/>
        <v>No</v>
      </c>
      <c r="H95" s="5" t="str">
        <f t="shared" si="28"/>
        <v>No</v>
      </c>
      <c r="I95" s="5" t="str">
        <f t="shared" si="29"/>
        <v>No</v>
      </c>
      <c r="J95" s="5" t="str">
        <f t="shared" si="30"/>
        <v>No</v>
      </c>
      <c r="K95" s="5" t="str">
        <f t="shared" si="52"/>
        <v>Yes</v>
      </c>
      <c r="L95" s="5" t="str">
        <f t="shared" si="31"/>
        <v>No</v>
      </c>
      <c r="M95" s="5" t="str">
        <f t="shared" si="32"/>
        <v>No</v>
      </c>
      <c r="N95" s="5" t="str">
        <f t="shared" si="47"/>
        <v>Yes</v>
      </c>
      <c r="O95" s="5" t="str">
        <f t="shared" si="53"/>
        <v>Yes</v>
      </c>
      <c r="P95" s="5" t="str">
        <f t="shared" si="34"/>
        <v>No</v>
      </c>
      <c r="Q95" s="5" t="str">
        <f t="shared" si="35"/>
        <v>Yes</v>
      </c>
      <c r="R95" s="5" t="str">
        <f t="shared" si="36"/>
        <v>No</v>
      </c>
      <c r="S95" s="5" t="str">
        <f t="shared" si="37"/>
        <v>No</v>
      </c>
      <c r="T95" s="5" t="str">
        <f t="shared" si="38"/>
        <v>No</v>
      </c>
      <c r="U95" s="5" t="str">
        <f t="shared" si="39"/>
        <v>No</v>
      </c>
      <c r="V95" s="5" t="str">
        <f t="shared" si="54"/>
        <v>No</v>
      </c>
      <c r="W95" s="5" t="str">
        <f t="shared" si="40"/>
        <v>No</v>
      </c>
      <c r="X95" s="5" t="str">
        <f t="shared" si="41"/>
        <v>No</v>
      </c>
      <c r="Y95" s="5" t="str">
        <f t="shared" si="42"/>
        <v>No</v>
      </c>
      <c r="Z95" s="5" t="str">
        <f t="shared" si="43"/>
        <v>No</v>
      </c>
      <c r="AA95" s="5" t="str">
        <f t="shared" si="55"/>
        <v>No</v>
      </c>
      <c r="AB95" s="5" t="str">
        <f t="shared" si="45"/>
        <v>No</v>
      </c>
      <c r="AC95" s="5" t="str">
        <f t="shared" si="46"/>
        <v>No</v>
      </c>
      <c r="AD95" s="1" t="s">
        <v>388</v>
      </c>
      <c r="AE95" s="28"/>
      <c r="AF95" s="28"/>
    </row>
    <row r="96" spans="1:32" x14ac:dyDescent="0.25">
      <c r="A96" s="28" t="s">
        <v>143</v>
      </c>
      <c r="B96" s="28" t="s">
        <v>144</v>
      </c>
      <c r="C96" s="1" t="s">
        <v>134</v>
      </c>
      <c r="D96" s="1" t="s">
        <v>11</v>
      </c>
      <c r="E96" s="4" t="s">
        <v>479</v>
      </c>
      <c r="F96" s="5" t="s">
        <v>313</v>
      </c>
      <c r="G96" s="5" t="str">
        <f t="shared" si="51"/>
        <v>No</v>
      </c>
      <c r="H96" s="5" t="str">
        <f t="shared" si="28"/>
        <v>No</v>
      </c>
      <c r="I96" s="5" t="str">
        <f t="shared" si="29"/>
        <v>No</v>
      </c>
      <c r="J96" s="5" t="str">
        <f t="shared" si="30"/>
        <v>No</v>
      </c>
      <c r="K96" s="5" t="str">
        <f t="shared" si="52"/>
        <v>Yes</v>
      </c>
      <c r="L96" s="5" t="str">
        <f t="shared" si="31"/>
        <v>No</v>
      </c>
      <c r="M96" s="5" t="str">
        <f t="shared" si="32"/>
        <v>No</v>
      </c>
      <c r="N96" s="5" t="str">
        <f t="shared" si="47"/>
        <v>Yes</v>
      </c>
      <c r="O96" s="5" t="str">
        <f t="shared" si="53"/>
        <v>Yes</v>
      </c>
      <c r="P96" s="5" t="str">
        <f t="shared" si="34"/>
        <v>Yes</v>
      </c>
      <c r="Q96" s="5" t="str">
        <f t="shared" si="35"/>
        <v>No</v>
      </c>
      <c r="R96" s="5" t="str">
        <f t="shared" si="36"/>
        <v>No</v>
      </c>
      <c r="S96" s="5" t="str">
        <f t="shared" si="37"/>
        <v>No</v>
      </c>
      <c r="T96" s="5" t="str">
        <f t="shared" si="38"/>
        <v>No</v>
      </c>
      <c r="U96" s="5" t="str">
        <f t="shared" si="39"/>
        <v>No</v>
      </c>
      <c r="V96" s="5" t="str">
        <f t="shared" si="54"/>
        <v>No</v>
      </c>
      <c r="W96" s="5" t="str">
        <f t="shared" si="40"/>
        <v>No</v>
      </c>
      <c r="X96" s="5" t="str">
        <f t="shared" si="41"/>
        <v>No</v>
      </c>
      <c r="Y96" s="5" t="str">
        <f t="shared" si="42"/>
        <v>No</v>
      </c>
      <c r="Z96" s="5" t="str">
        <f t="shared" si="43"/>
        <v>No</v>
      </c>
      <c r="AA96" s="5" t="str">
        <f t="shared" si="55"/>
        <v>No</v>
      </c>
      <c r="AB96" s="5" t="str">
        <f t="shared" si="45"/>
        <v>No</v>
      </c>
      <c r="AC96" s="5" t="str">
        <f t="shared" si="46"/>
        <v>No</v>
      </c>
      <c r="AD96" s="1" t="s">
        <v>389</v>
      </c>
      <c r="AE96" s="28"/>
      <c r="AF96" s="28"/>
    </row>
    <row r="97" spans="1:32" x14ac:dyDescent="0.25">
      <c r="A97" s="28" t="s">
        <v>145</v>
      </c>
      <c r="B97" s="28" t="s">
        <v>146</v>
      </c>
      <c r="C97" s="1" t="s">
        <v>134</v>
      </c>
      <c r="D97" s="1" t="s">
        <v>11</v>
      </c>
      <c r="E97" s="4" t="s">
        <v>479</v>
      </c>
      <c r="F97" s="5" t="s">
        <v>313</v>
      </c>
      <c r="G97" s="5" t="str">
        <f t="shared" si="51"/>
        <v>No</v>
      </c>
      <c r="H97" s="5" t="str">
        <f t="shared" si="28"/>
        <v>No</v>
      </c>
      <c r="I97" s="5" t="str">
        <f t="shared" si="29"/>
        <v>No</v>
      </c>
      <c r="J97" s="5" t="str">
        <f t="shared" si="30"/>
        <v>No</v>
      </c>
      <c r="K97" s="5" t="str">
        <f t="shared" si="52"/>
        <v>Yes</v>
      </c>
      <c r="L97" s="5" t="str">
        <f t="shared" si="31"/>
        <v>No</v>
      </c>
      <c r="M97" s="5" t="str">
        <f t="shared" si="32"/>
        <v>No</v>
      </c>
      <c r="N97" s="5" t="str">
        <f t="shared" si="47"/>
        <v>Yes</v>
      </c>
      <c r="O97" s="5" t="str">
        <f t="shared" si="53"/>
        <v>Yes</v>
      </c>
      <c r="P97" s="5" t="str">
        <f t="shared" si="34"/>
        <v>Yes</v>
      </c>
      <c r="Q97" s="5" t="str">
        <f t="shared" si="35"/>
        <v>No</v>
      </c>
      <c r="R97" s="5" t="str">
        <f t="shared" si="36"/>
        <v>No</v>
      </c>
      <c r="S97" s="5" t="str">
        <f t="shared" si="37"/>
        <v>No</v>
      </c>
      <c r="T97" s="5" t="str">
        <f t="shared" si="38"/>
        <v>No</v>
      </c>
      <c r="U97" s="5" t="str">
        <f t="shared" si="39"/>
        <v>No</v>
      </c>
      <c r="V97" s="5" t="str">
        <f t="shared" si="54"/>
        <v>No</v>
      </c>
      <c r="W97" s="5" t="str">
        <f t="shared" si="40"/>
        <v>No</v>
      </c>
      <c r="X97" s="5" t="str">
        <f t="shared" si="41"/>
        <v>No</v>
      </c>
      <c r="Y97" s="5" t="str">
        <f t="shared" si="42"/>
        <v>No</v>
      </c>
      <c r="Z97" s="5" t="str">
        <f t="shared" si="43"/>
        <v>No</v>
      </c>
      <c r="AA97" s="5" t="str">
        <f t="shared" si="55"/>
        <v>No</v>
      </c>
      <c r="AB97" s="5" t="str">
        <f t="shared" si="45"/>
        <v>No</v>
      </c>
      <c r="AC97" s="5" t="str">
        <f t="shared" si="46"/>
        <v>No</v>
      </c>
      <c r="AD97" s="1" t="s">
        <v>390</v>
      </c>
      <c r="AE97" s="28"/>
      <c r="AF97" s="28"/>
    </row>
    <row r="98" spans="1:32" x14ac:dyDescent="0.25">
      <c r="A98" s="28" t="s">
        <v>147</v>
      </c>
      <c r="B98" s="28" t="s">
        <v>148</v>
      </c>
      <c r="C98" s="1" t="s">
        <v>134</v>
      </c>
      <c r="D98" s="1" t="s">
        <v>11</v>
      </c>
      <c r="E98" s="4" t="s">
        <v>479</v>
      </c>
      <c r="F98" s="4" t="s">
        <v>313</v>
      </c>
      <c r="G98" s="5" t="str">
        <f t="shared" si="51"/>
        <v>No</v>
      </c>
      <c r="H98" s="5" t="str">
        <f t="shared" si="28"/>
        <v>No</v>
      </c>
      <c r="I98" s="5" t="str">
        <f t="shared" si="29"/>
        <v>No</v>
      </c>
      <c r="J98" s="5" t="str">
        <f t="shared" si="30"/>
        <v>No</v>
      </c>
      <c r="K98" s="5" t="str">
        <f t="shared" si="52"/>
        <v>Yes</v>
      </c>
      <c r="L98" s="5" t="str">
        <f t="shared" si="31"/>
        <v>No</v>
      </c>
      <c r="M98" s="5" t="str">
        <f t="shared" si="32"/>
        <v>No</v>
      </c>
      <c r="N98" s="5" t="str">
        <f t="shared" si="47"/>
        <v>Yes</v>
      </c>
      <c r="O98" s="5" t="str">
        <f t="shared" si="53"/>
        <v>Yes</v>
      </c>
      <c r="P98" s="5" t="str">
        <f t="shared" si="34"/>
        <v>Yes</v>
      </c>
      <c r="Q98" s="5" t="str">
        <f t="shared" si="35"/>
        <v>No</v>
      </c>
      <c r="R98" s="5" t="str">
        <f t="shared" si="36"/>
        <v>No</v>
      </c>
      <c r="S98" s="5" t="str">
        <f t="shared" si="37"/>
        <v>No</v>
      </c>
      <c r="T98" s="5" t="str">
        <f t="shared" si="38"/>
        <v>No</v>
      </c>
      <c r="U98" s="5" t="str">
        <f t="shared" si="39"/>
        <v>No</v>
      </c>
      <c r="V98" s="5" t="str">
        <f t="shared" si="54"/>
        <v>No</v>
      </c>
      <c r="W98" s="5" t="str">
        <f t="shared" si="40"/>
        <v>No</v>
      </c>
      <c r="X98" s="5" t="str">
        <f t="shared" si="41"/>
        <v>No</v>
      </c>
      <c r="Y98" s="5" t="str">
        <f t="shared" si="42"/>
        <v>No</v>
      </c>
      <c r="Z98" s="5" t="str">
        <f t="shared" si="43"/>
        <v>No</v>
      </c>
      <c r="AA98" s="5" t="str">
        <f t="shared" si="55"/>
        <v>No</v>
      </c>
      <c r="AB98" s="5" t="str">
        <f t="shared" si="45"/>
        <v>No</v>
      </c>
      <c r="AC98" s="5" t="str">
        <f t="shared" si="46"/>
        <v>No</v>
      </c>
      <c r="AD98" s="1" t="s">
        <v>391</v>
      </c>
      <c r="AE98" s="28"/>
      <c r="AF98" s="28"/>
    </row>
    <row r="99" spans="1:32" x14ac:dyDescent="0.25">
      <c r="A99" s="28" t="s">
        <v>149</v>
      </c>
      <c r="B99" s="28" t="s">
        <v>150</v>
      </c>
      <c r="C99" s="1" t="s">
        <v>134</v>
      </c>
      <c r="D99" s="1" t="s">
        <v>11</v>
      </c>
      <c r="E99" s="4" t="s">
        <v>479</v>
      </c>
      <c r="F99" s="5" t="s">
        <v>313</v>
      </c>
      <c r="G99" s="5" t="str">
        <f t="shared" si="51"/>
        <v>No</v>
      </c>
      <c r="H99" s="5" t="str">
        <f t="shared" si="28"/>
        <v>No</v>
      </c>
      <c r="I99" s="5" t="str">
        <f t="shared" si="29"/>
        <v>No</v>
      </c>
      <c r="J99" s="5" t="str">
        <f t="shared" si="30"/>
        <v>No</v>
      </c>
      <c r="K99" s="5" t="str">
        <f t="shared" si="52"/>
        <v>Yes</v>
      </c>
      <c r="L99" s="5" t="str">
        <f t="shared" si="31"/>
        <v>No</v>
      </c>
      <c r="M99" s="5" t="str">
        <f t="shared" si="32"/>
        <v>No</v>
      </c>
      <c r="N99" s="5" t="str">
        <f t="shared" si="47"/>
        <v>Yes</v>
      </c>
      <c r="O99" s="5" t="str">
        <f t="shared" si="53"/>
        <v>Yes</v>
      </c>
      <c r="P99" s="5" t="str">
        <f t="shared" si="34"/>
        <v>Yes</v>
      </c>
      <c r="Q99" s="5" t="str">
        <f t="shared" si="35"/>
        <v>No</v>
      </c>
      <c r="R99" s="5" t="str">
        <f t="shared" si="36"/>
        <v>No</v>
      </c>
      <c r="S99" s="5" t="str">
        <f t="shared" si="37"/>
        <v>No</v>
      </c>
      <c r="T99" s="5" t="str">
        <f t="shared" si="38"/>
        <v>No</v>
      </c>
      <c r="U99" s="5" t="str">
        <f t="shared" si="39"/>
        <v>No</v>
      </c>
      <c r="V99" s="5" t="str">
        <f t="shared" si="54"/>
        <v>No</v>
      </c>
      <c r="W99" s="5" t="str">
        <f t="shared" si="40"/>
        <v>No</v>
      </c>
      <c r="X99" s="5" t="str">
        <f t="shared" si="41"/>
        <v>No</v>
      </c>
      <c r="Y99" s="5" t="str">
        <f t="shared" si="42"/>
        <v>No</v>
      </c>
      <c r="Z99" s="5" t="str">
        <f t="shared" si="43"/>
        <v>No</v>
      </c>
      <c r="AA99" s="5" t="str">
        <f t="shared" si="55"/>
        <v>No</v>
      </c>
      <c r="AB99" s="5" t="str">
        <f t="shared" si="45"/>
        <v>No</v>
      </c>
      <c r="AC99" s="5" t="str">
        <f t="shared" si="46"/>
        <v>No</v>
      </c>
      <c r="AD99" s="1" t="s">
        <v>392</v>
      </c>
      <c r="AE99" s="28"/>
      <c r="AF99" s="28"/>
    </row>
    <row r="100" spans="1:32" x14ac:dyDescent="0.25">
      <c r="A100" s="28" t="s">
        <v>151</v>
      </c>
      <c r="B100" s="28" t="s">
        <v>152</v>
      </c>
      <c r="C100" s="1" t="s">
        <v>134</v>
      </c>
      <c r="D100" s="1" t="s">
        <v>11</v>
      </c>
      <c r="E100" s="4" t="s">
        <v>479</v>
      </c>
      <c r="F100" s="4" t="s">
        <v>313</v>
      </c>
      <c r="G100" s="5" t="str">
        <f t="shared" si="51"/>
        <v>No</v>
      </c>
      <c r="H100" s="5" t="str">
        <f t="shared" si="28"/>
        <v>No</v>
      </c>
      <c r="I100" s="5" t="str">
        <f t="shared" si="29"/>
        <v>No</v>
      </c>
      <c r="J100" s="5" t="str">
        <f t="shared" si="30"/>
        <v>No</v>
      </c>
      <c r="K100" s="5" t="str">
        <f t="shared" si="52"/>
        <v>Yes</v>
      </c>
      <c r="L100" s="5" t="str">
        <f t="shared" si="31"/>
        <v>No</v>
      </c>
      <c r="M100" s="5" t="str">
        <f t="shared" si="32"/>
        <v>No</v>
      </c>
      <c r="N100" s="5" t="str">
        <f t="shared" si="47"/>
        <v>Yes</v>
      </c>
      <c r="O100" s="5" t="str">
        <f t="shared" si="53"/>
        <v>Yes</v>
      </c>
      <c r="P100" s="5" t="str">
        <f t="shared" si="34"/>
        <v>Yes</v>
      </c>
      <c r="Q100" s="5" t="str">
        <f t="shared" si="35"/>
        <v>Yes</v>
      </c>
      <c r="R100" s="5" t="str">
        <f t="shared" si="36"/>
        <v>No</v>
      </c>
      <c r="S100" s="5" t="str">
        <f t="shared" si="37"/>
        <v>No</v>
      </c>
      <c r="T100" s="5" t="str">
        <f t="shared" si="38"/>
        <v>No</v>
      </c>
      <c r="U100" s="5" t="str">
        <f t="shared" si="39"/>
        <v>No</v>
      </c>
      <c r="V100" s="5" t="str">
        <f t="shared" si="54"/>
        <v>No</v>
      </c>
      <c r="W100" s="5" t="str">
        <f t="shared" si="40"/>
        <v>No</v>
      </c>
      <c r="X100" s="5" t="str">
        <f t="shared" si="41"/>
        <v>No</v>
      </c>
      <c r="Y100" s="5" t="str">
        <f t="shared" si="42"/>
        <v>No</v>
      </c>
      <c r="Z100" s="5" t="str">
        <f t="shared" si="43"/>
        <v>No</v>
      </c>
      <c r="AA100" s="5" t="str">
        <f t="shared" si="55"/>
        <v>No</v>
      </c>
      <c r="AB100" s="5" t="str">
        <f t="shared" si="45"/>
        <v>No</v>
      </c>
      <c r="AC100" s="5" t="str">
        <f t="shared" si="46"/>
        <v>No</v>
      </c>
      <c r="AD100" s="1" t="s">
        <v>393</v>
      </c>
      <c r="AE100" s="28"/>
      <c r="AF100" s="28"/>
    </row>
    <row r="101" spans="1:32" x14ac:dyDescent="0.25">
      <c r="A101" s="29" t="s">
        <v>515</v>
      </c>
      <c r="B101" s="28" t="s">
        <v>516</v>
      </c>
      <c r="C101" s="1" t="s">
        <v>134</v>
      </c>
      <c r="D101" s="1" t="s">
        <v>11</v>
      </c>
      <c r="E101" s="4" t="s">
        <v>479</v>
      </c>
      <c r="F101" s="5" t="s">
        <v>313</v>
      </c>
      <c r="G101" s="5" t="str">
        <f t="shared" ref="G101:G105" si="56">IF(ISNUMBER(SEARCH("rye", AD101)), "Yes", "No")</f>
        <v>No</v>
      </c>
      <c r="H101" s="5" t="str">
        <f t="shared" ref="H101:H105" si="57">IF(ISNUMBER(SEARCH("barley", AD101)), "Yes", "No")</f>
        <v>No</v>
      </c>
      <c r="I101" s="5" t="str">
        <f t="shared" ref="I101:I105" si="58">IF(ISNUMBER(SEARCH("oats", AD101)), "Yes", "No")</f>
        <v>No</v>
      </c>
      <c r="J101" s="5" t="str">
        <f t="shared" ref="J101:J105" si="59">IF(ISNUMBER(SEARCH("crustaceans", AD101)), "Yes", "No")</f>
        <v>No</v>
      </c>
      <c r="K101" s="5" t="str">
        <f t="shared" ref="K101:K105" si="60">IF(ISNUMBER(SEARCH("egg", AD101)), "Yes", "No")</f>
        <v>Yes</v>
      </c>
      <c r="L101" s="5" t="str">
        <f t="shared" ref="L101:L105" si="61">IF(ISNUMBER(SEARCH("fish", AD101)), "Yes", "No")</f>
        <v>No</v>
      </c>
      <c r="M101" s="5" t="str">
        <f t="shared" ref="M101:M105" si="62">IF(ISNUMBER(SEARCH("peanuts", AD101)), "Yes", "No")</f>
        <v>No</v>
      </c>
      <c r="N101" s="5" t="str">
        <f t="shared" ref="N101:N105" si="63">IF(ISNUMBER(SEARCH("soya", AD101)), "Yes", "No")</f>
        <v>Yes</v>
      </c>
      <c r="O101" s="5" t="str">
        <f t="shared" ref="O101:O105" si="64">IF(ISNUMBER(SEARCH("milk", AD101)), "Yes", "No")</f>
        <v>Yes</v>
      </c>
      <c r="P101" s="5" t="str">
        <f t="shared" ref="P101:P105" si="65">IF(ISNUMBER(SEARCH("almond", AD101)), "Yes", "No")</f>
        <v>Yes</v>
      </c>
      <c r="Q101" s="5" t="str">
        <f t="shared" ref="Q101:Q105" si="66">IF(ISNUMBER(SEARCH("hazelnut", AD101)), "Yes", "No")</f>
        <v>No</v>
      </c>
      <c r="R101" s="5" t="str">
        <f t="shared" ref="R101:R105" si="67">IF(ISNUMBER(SEARCH("walnut", AD101)), "Yes", "No")</f>
        <v>No</v>
      </c>
      <c r="S101" s="5" t="str">
        <f t="shared" ref="S101:S105" si="68">IF(ISNUMBER(SEARCH("cashew", AD101)), "Yes", "No")</f>
        <v>No</v>
      </c>
      <c r="T101" s="5" t="str">
        <f t="shared" ref="T101:T105" si="69">IF(ISNUMBER(SEARCH("pecan", AD101)), "Yes", "No")</f>
        <v>No</v>
      </c>
      <c r="U101" s="5" t="str">
        <f t="shared" ref="U101:U105" si="70">IF(ISNUMBER(SEARCH("brazil nut", AD101)), "Yes", "No")</f>
        <v>No</v>
      </c>
      <c r="V101" s="5" t="str">
        <f t="shared" ref="V101:V105" si="71">IF(ISNUMBER(SEARCH("pistachio", AD101)), "Yes", "No")</f>
        <v>No</v>
      </c>
      <c r="W101" s="5" t="str">
        <f t="shared" ref="W101:W105" si="72">IF(OR(ISNUMBER(SEARCH("macadamia", AD101)),ISNUMBER(SEARCH("queensland",AD101))), "Yes", "No")</f>
        <v>No</v>
      </c>
      <c r="X101" s="5" t="str">
        <f t="shared" ref="X101:X105" si="73">IF(ISNUMBER(SEARCH("celery", AD101)), "Yes", "No")</f>
        <v>No</v>
      </c>
      <c r="Y101" s="5" t="str">
        <f t="shared" ref="Y101:Y105" si="74">IF(ISNUMBER(SEARCH("mustard", AD101)), "Yes", "No")</f>
        <v>No</v>
      </c>
      <c r="Z101" s="5" t="str">
        <f t="shared" ref="Z101:Z105" si="75">IF(ISNUMBER(SEARCH("sesame", AD101)), "Yes", "No")</f>
        <v>No</v>
      </c>
      <c r="AA101" s="5" t="str">
        <f t="shared" ref="AA101:AA105" si="76">IF(OR(ISNUMBER(SEARCH("sulphur", AD101)),ISNUMBER(SEARCH("sulphite",AD101))), "Yes", "No")</f>
        <v>No</v>
      </c>
      <c r="AB101" s="5" t="str">
        <f t="shared" ref="AB101:AB105" si="77">IF(ISNUMBER(SEARCH("lupin", AD101)), "Yes", "No")</f>
        <v>No</v>
      </c>
      <c r="AC101" s="5" t="str">
        <f t="shared" ref="AC101:AC105" si="78">IF(ISNUMBER(SEARCH("molluscs", AD101)), "Yes", "No")</f>
        <v>No</v>
      </c>
      <c r="AD101" s="1" t="s">
        <v>528</v>
      </c>
      <c r="AE101" s="28"/>
      <c r="AF101" s="28"/>
    </row>
    <row r="102" spans="1:32" x14ac:dyDescent="0.25">
      <c r="A102" s="29" t="s">
        <v>517</v>
      </c>
      <c r="B102" s="28" t="s">
        <v>518</v>
      </c>
      <c r="C102" s="1" t="s">
        <v>134</v>
      </c>
      <c r="D102" s="1" t="s">
        <v>11</v>
      </c>
      <c r="E102" s="4" t="s">
        <v>479</v>
      </c>
      <c r="F102" s="4" t="s">
        <v>313</v>
      </c>
      <c r="G102" s="5" t="str">
        <f t="shared" si="56"/>
        <v>No</v>
      </c>
      <c r="H102" s="5" t="str">
        <f t="shared" si="57"/>
        <v>No</v>
      </c>
      <c r="I102" s="5" t="str">
        <f t="shared" si="58"/>
        <v>No</v>
      </c>
      <c r="J102" s="5" t="str">
        <f t="shared" si="59"/>
        <v>No</v>
      </c>
      <c r="K102" s="5" t="str">
        <f t="shared" si="60"/>
        <v>Yes</v>
      </c>
      <c r="L102" s="5" t="str">
        <f t="shared" si="61"/>
        <v>No</v>
      </c>
      <c r="M102" s="5" t="str">
        <f t="shared" si="62"/>
        <v>No</v>
      </c>
      <c r="N102" s="5" t="str">
        <f t="shared" si="63"/>
        <v>Yes</v>
      </c>
      <c r="O102" s="5" t="str">
        <f t="shared" si="64"/>
        <v>Yes</v>
      </c>
      <c r="P102" s="5" t="str">
        <f t="shared" si="65"/>
        <v>Yes</v>
      </c>
      <c r="Q102" s="5" t="str">
        <f t="shared" si="66"/>
        <v>No</v>
      </c>
      <c r="R102" s="5" t="str">
        <f t="shared" si="67"/>
        <v>No</v>
      </c>
      <c r="S102" s="5" t="str">
        <f t="shared" si="68"/>
        <v>No</v>
      </c>
      <c r="T102" s="5" t="str">
        <f t="shared" si="69"/>
        <v>No</v>
      </c>
      <c r="U102" s="5" t="str">
        <f t="shared" si="70"/>
        <v>No</v>
      </c>
      <c r="V102" s="5" t="str">
        <f t="shared" si="71"/>
        <v>No</v>
      </c>
      <c r="W102" s="5" t="str">
        <f t="shared" si="72"/>
        <v>No</v>
      </c>
      <c r="X102" s="5" t="str">
        <f t="shared" si="73"/>
        <v>No</v>
      </c>
      <c r="Y102" s="5" t="str">
        <f t="shared" si="74"/>
        <v>No</v>
      </c>
      <c r="Z102" s="5" t="str">
        <f t="shared" si="75"/>
        <v>No</v>
      </c>
      <c r="AA102" s="5" t="str">
        <f t="shared" si="76"/>
        <v>No</v>
      </c>
      <c r="AB102" s="5" t="str">
        <f t="shared" si="77"/>
        <v>No</v>
      </c>
      <c r="AC102" s="5" t="str">
        <f t="shared" si="78"/>
        <v>No</v>
      </c>
      <c r="AD102" s="1" t="s">
        <v>524</v>
      </c>
      <c r="AE102" s="28"/>
      <c r="AF102" s="28"/>
    </row>
    <row r="103" spans="1:32" x14ac:dyDescent="0.25">
      <c r="A103" s="29" t="s">
        <v>519</v>
      </c>
      <c r="B103" s="28" t="s">
        <v>520</v>
      </c>
      <c r="C103" s="1" t="s">
        <v>134</v>
      </c>
      <c r="D103" s="1" t="s">
        <v>11</v>
      </c>
      <c r="E103" s="4" t="s">
        <v>325</v>
      </c>
      <c r="F103" s="5" t="s">
        <v>313</v>
      </c>
      <c r="G103" s="5" t="str">
        <f t="shared" si="56"/>
        <v>No</v>
      </c>
      <c r="H103" s="5" t="str">
        <f t="shared" si="57"/>
        <v>Yes</v>
      </c>
      <c r="I103" s="5" t="str">
        <f t="shared" si="58"/>
        <v>No</v>
      </c>
      <c r="J103" s="5" t="str">
        <f t="shared" si="59"/>
        <v>No</v>
      </c>
      <c r="K103" s="5" t="str">
        <f t="shared" si="60"/>
        <v>Yes</v>
      </c>
      <c r="L103" s="5" t="str">
        <f t="shared" si="61"/>
        <v>No</v>
      </c>
      <c r="M103" s="5" t="str">
        <f t="shared" si="62"/>
        <v>No</v>
      </c>
      <c r="N103" s="5" t="str">
        <f t="shared" si="63"/>
        <v>Yes</v>
      </c>
      <c r="O103" s="5" t="str">
        <f t="shared" si="64"/>
        <v>Yes</v>
      </c>
      <c r="P103" s="5" t="str">
        <f t="shared" si="65"/>
        <v>Yes</v>
      </c>
      <c r="Q103" s="5" t="str">
        <f t="shared" si="66"/>
        <v>No</v>
      </c>
      <c r="R103" s="5" t="str">
        <f t="shared" si="67"/>
        <v>No</v>
      </c>
      <c r="S103" s="5" t="str">
        <f t="shared" si="68"/>
        <v>No</v>
      </c>
      <c r="T103" s="5" t="str">
        <f t="shared" si="69"/>
        <v>No</v>
      </c>
      <c r="U103" s="5" t="str">
        <f t="shared" si="70"/>
        <v>No</v>
      </c>
      <c r="V103" s="5" t="str">
        <f t="shared" si="71"/>
        <v>No</v>
      </c>
      <c r="W103" s="5" t="str">
        <f t="shared" si="72"/>
        <v>No</v>
      </c>
      <c r="X103" s="5" t="str">
        <f t="shared" si="73"/>
        <v>No</v>
      </c>
      <c r="Y103" s="5" t="str">
        <f t="shared" si="74"/>
        <v>No</v>
      </c>
      <c r="Z103" s="5" t="str">
        <f t="shared" si="75"/>
        <v>No</v>
      </c>
      <c r="AA103" s="5" t="str">
        <f t="shared" si="76"/>
        <v>No</v>
      </c>
      <c r="AB103" s="5" t="str">
        <f t="shared" si="77"/>
        <v>No</v>
      </c>
      <c r="AC103" s="5" t="str">
        <f t="shared" si="78"/>
        <v>No</v>
      </c>
      <c r="AD103" s="1" t="s">
        <v>525</v>
      </c>
      <c r="AE103" s="28"/>
      <c r="AF103" s="28"/>
    </row>
    <row r="104" spans="1:32" x14ac:dyDescent="0.25">
      <c r="A104" s="29" t="s">
        <v>521</v>
      </c>
      <c r="B104" s="28" t="s">
        <v>529</v>
      </c>
      <c r="C104" s="1" t="s">
        <v>134</v>
      </c>
      <c r="D104" s="1" t="s">
        <v>11</v>
      </c>
      <c r="E104" s="4" t="s">
        <v>325</v>
      </c>
      <c r="F104" s="4" t="s">
        <v>325</v>
      </c>
      <c r="G104" s="5" t="str">
        <f t="shared" si="56"/>
        <v>No</v>
      </c>
      <c r="H104" s="5" t="str">
        <f t="shared" si="57"/>
        <v>No</v>
      </c>
      <c r="I104" s="5" t="str">
        <f t="shared" si="58"/>
        <v>No</v>
      </c>
      <c r="J104" s="5" t="str">
        <f t="shared" si="59"/>
        <v>No</v>
      </c>
      <c r="K104" s="5" t="str">
        <f t="shared" si="60"/>
        <v>No</v>
      </c>
      <c r="L104" s="5" t="str">
        <f t="shared" si="61"/>
        <v>No</v>
      </c>
      <c r="M104" s="5" t="str">
        <f t="shared" si="62"/>
        <v>No</v>
      </c>
      <c r="N104" s="5" t="str">
        <f t="shared" si="63"/>
        <v>Yes</v>
      </c>
      <c r="O104" s="5" t="str">
        <f t="shared" si="64"/>
        <v>Yes</v>
      </c>
      <c r="P104" s="5" t="str">
        <f t="shared" si="65"/>
        <v>Yes</v>
      </c>
      <c r="Q104" s="5" t="str">
        <f t="shared" si="66"/>
        <v>No</v>
      </c>
      <c r="R104" s="5" t="str">
        <f t="shared" si="67"/>
        <v>No</v>
      </c>
      <c r="S104" s="5" t="str">
        <f t="shared" si="68"/>
        <v>No</v>
      </c>
      <c r="T104" s="5" t="str">
        <f t="shared" si="69"/>
        <v>No</v>
      </c>
      <c r="U104" s="5" t="str">
        <f t="shared" si="70"/>
        <v>No</v>
      </c>
      <c r="V104" s="5" t="str">
        <f t="shared" si="71"/>
        <v>No</v>
      </c>
      <c r="W104" s="5" t="str">
        <f t="shared" si="72"/>
        <v>No</v>
      </c>
      <c r="X104" s="5" t="str">
        <f t="shared" si="73"/>
        <v>No</v>
      </c>
      <c r="Y104" s="5" t="str">
        <f t="shared" si="74"/>
        <v>No</v>
      </c>
      <c r="Z104" s="5" t="str">
        <f t="shared" si="75"/>
        <v>No</v>
      </c>
      <c r="AA104" s="5" t="str">
        <f t="shared" si="76"/>
        <v>No</v>
      </c>
      <c r="AB104" s="5" t="str">
        <f t="shared" si="77"/>
        <v>No</v>
      </c>
      <c r="AC104" s="5" t="str">
        <f t="shared" si="78"/>
        <v>No</v>
      </c>
      <c r="AD104" s="1" t="s">
        <v>526</v>
      </c>
      <c r="AE104" s="28"/>
      <c r="AF104" s="28"/>
    </row>
    <row r="105" spans="1:32" x14ac:dyDescent="0.25">
      <c r="A105" s="29" t="s">
        <v>522</v>
      </c>
      <c r="B105" s="28" t="s">
        <v>523</v>
      </c>
      <c r="C105" s="1" t="s">
        <v>134</v>
      </c>
      <c r="D105" s="1" t="s">
        <v>11</v>
      </c>
      <c r="E105" s="4" t="s">
        <v>325</v>
      </c>
      <c r="F105" s="5" t="s">
        <v>313</v>
      </c>
      <c r="G105" s="5" t="str">
        <f t="shared" si="56"/>
        <v>No</v>
      </c>
      <c r="H105" s="5" t="str">
        <f t="shared" si="57"/>
        <v>No</v>
      </c>
      <c r="I105" s="5" t="str">
        <f t="shared" si="58"/>
        <v>No</v>
      </c>
      <c r="J105" s="5" t="str">
        <f t="shared" si="59"/>
        <v>No</v>
      </c>
      <c r="K105" s="5" t="str">
        <f t="shared" si="60"/>
        <v>Yes</v>
      </c>
      <c r="L105" s="5" t="str">
        <f t="shared" si="61"/>
        <v>No</v>
      </c>
      <c r="M105" s="5" t="str">
        <f t="shared" si="62"/>
        <v>No</v>
      </c>
      <c r="N105" s="5" t="str">
        <f t="shared" si="63"/>
        <v>Yes</v>
      </c>
      <c r="O105" s="5" t="str">
        <f t="shared" si="64"/>
        <v>Yes</v>
      </c>
      <c r="P105" s="5" t="str">
        <f t="shared" si="65"/>
        <v>Yes</v>
      </c>
      <c r="Q105" s="5" t="str">
        <f t="shared" si="66"/>
        <v>No</v>
      </c>
      <c r="R105" s="5" t="str">
        <f t="shared" si="67"/>
        <v>No</v>
      </c>
      <c r="S105" s="5" t="str">
        <f t="shared" si="68"/>
        <v>No</v>
      </c>
      <c r="T105" s="5" t="str">
        <f t="shared" si="69"/>
        <v>No</v>
      </c>
      <c r="U105" s="5" t="str">
        <f t="shared" si="70"/>
        <v>No</v>
      </c>
      <c r="V105" s="5" t="str">
        <f t="shared" si="71"/>
        <v>No</v>
      </c>
      <c r="W105" s="5" t="str">
        <f t="shared" si="72"/>
        <v>No</v>
      </c>
      <c r="X105" s="5" t="str">
        <f t="shared" si="73"/>
        <v>No</v>
      </c>
      <c r="Y105" s="5" t="str">
        <f t="shared" si="74"/>
        <v>No</v>
      </c>
      <c r="Z105" s="5" t="str">
        <f t="shared" si="75"/>
        <v>No</v>
      </c>
      <c r="AA105" s="5" t="str">
        <f t="shared" si="76"/>
        <v>No</v>
      </c>
      <c r="AB105" s="5" t="str">
        <f t="shared" si="77"/>
        <v>No</v>
      </c>
      <c r="AC105" s="5" t="str">
        <f t="shared" si="78"/>
        <v>No</v>
      </c>
      <c r="AD105" s="1" t="s">
        <v>527</v>
      </c>
      <c r="AE105" s="28"/>
      <c r="AF105" s="28"/>
    </row>
    <row r="106" spans="1:32" x14ac:dyDescent="0.25">
      <c r="A106" s="28"/>
      <c r="B106" s="28"/>
      <c r="C106" s="1"/>
      <c r="D106" s="1"/>
      <c r="E106" s="6"/>
      <c r="F106" s="6"/>
      <c r="G106" s="7"/>
      <c r="H106" s="7"/>
      <c r="I106" s="7"/>
      <c r="J106" s="7"/>
      <c r="K106" s="7"/>
      <c r="L106" s="7"/>
      <c r="M106" s="7"/>
      <c r="N106" s="7"/>
      <c r="O106" s="7"/>
      <c r="P106" s="7"/>
      <c r="Q106" s="7"/>
      <c r="R106" s="7"/>
      <c r="S106" s="7"/>
      <c r="T106" s="7"/>
      <c r="U106" s="7"/>
      <c r="V106" s="7"/>
      <c r="W106" s="7"/>
      <c r="X106" s="7"/>
      <c r="Y106" s="7"/>
      <c r="Z106" s="7"/>
      <c r="AA106" s="7"/>
      <c r="AB106" s="7"/>
      <c r="AC106" s="7"/>
      <c r="AD106" s="1"/>
      <c r="AE106" s="28"/>
      <c r="AF106" s="28"/>
    </row>
    <row r="107" spans="1:32" ht="18.75" x14ac:dyDescent="0.3">
      <c r="A107" s="44" t="s">
        <v>153</v>
      </c>
      <c r="B107" s="44"/>
      <c r="C107" s="1"/>
      <c r="D107" s="1"/>
      <c r="E107" s="8"/>
      <c r="F107" s="8"/>
      <c r="G107" s="9"/>
      <c r="H107" s="9"/>
      <c r="I107" s="9"/>
      <c r="J107" s="9"/>
      <c r="K107" s="9"/>
      <c r="L107" s="9"/>
      <c r="M107" s="9"/>
      <c r="N107" s="9"/>
      <c r="O107" s="9"/>
      <c r="P107" s="9"/>
      <c r="Q107" s="9"/>
      <c r="R107" s="9"/>
      <c r="S107" s="9"/>
      <c r="T107" s="9"/>
      <c r="U107" s="9"/>
      <c r="V107" s="9"/>
      <c r="W107" s="9"/>
      <c r="X107" s="9"/>
      <c r="Y107" s="9"/>
      <c r="Z107" s="9"/>
      <c r="AA107" s="9"/>
      <c r="AB107" s="9"/>
      <c r="AC107" s="9"/>
      <c r="AD107" s="1"/>
      <c r="AE107" s="41"/>
      <c r="AF107" s="41"/>
    </row>
    <row r="108" spans="1:32" x14ac:dyDescent="0.25">
      <c r="A108" s="29" t="s">
        <v>457</v>
      </c>
      <c r="B108" s="28" t="s">
        <v>154</v>
      </c>
      <c r="C108" s="1" t="s">
        <v>439</v>
      </c>
      <c r="D108" s="1" t="s">
        <v>155</v>
      </c>
      <c r="E108" s="4" t="s">
        <v>479</v>
      </c>
      <c r="F108" s="10" t="s">
        <v>325</v>
      </c>
      <c r="G108" s="5" t="str">
        <f t="shared" si="51"/>
        <v>No</v>
      </c>
      <c r="H108" s="5" t="str">
        <f t="shared" si="28"/>
        <v>No</v>
      </c>
      <c r="I108" s="5" t="str">
        <f t="shared" si="29"/>
        <v>No</v>
      </c>
      <c r="J108" s="5" t="str">
        <f t="shared" si="30"/>
        <v>No</v>
      </c>
      <c r="K108" s="5" t="str">
        <f t="shared" ref="K108:K119" si="79">IF(ISNUMBER(SEARCH("egg", AD108)), "Yes", "No")</f>
        <v>Yes</v>
      </c>
      <c r="L108" s="5" t="str">
        <f t="shared" si="31"/>
        <v>No</v>
      </c>
      <c r="M108" s="5" t="str">
        <f t="shared" si="32"/>
        <v>No</v>
      </c>
      <c r="N108" s="5" t="str">
        <f t="shared" si="47"/>
        <v>Yes</v>
      </c>
      <c r="O108" s="5" t="str">
        <f t="shared" si="53"/>
        <v>Yes</v>
      </c>
      <c r="P108" s="5" t="str">
        <f t="shared" si="34"/>
        <v>No</v>
      </c>
      <c r="Q108" s="5" t="str">
        <f t="shared" si="35"/>
        <v>No</v>
      </c>
      <c r="R108" s="5" t="str">
        <f t="shared" si="36"/>
        <v>No</v>
      </c>
      <c r="S108" s="5" t="str">
        <f t="shared" si="37"/>
        <v>No</v>
      </c>
      <c r="T108" s="5" t="str">
        <f t="shared" si="38"/>
        <v>No</v>
      </c>
      <c r="U108" s="5" t="str">
        <f t="shared" si="39"/>
        <v>No</v>
      </c>
      <c r="V108" s="5" t="str">
        <f>IF(ISNUMBER(SEARCH("pistachio", AD108)), "Yes", "No")</f>
        <v>No</v>
      </c>
      <c r="W108" s="5" t="str">
        <f t="shared" si="40"/>
        <v>No</v>
      </c>
      <c r="X108" s="5" t="str">
        <f t="shared" si="41"/>
        <v>No</v>
      </c>
      <c r="Y108" s="5" t="str">
        <f t="shared" si="42"/>
        <v>No</v>
      </c>
      <c r="Z108" s="5" t="str">
        <f t="shared" si="43"/>
        <v>No</v>
      </c>
      <c r="AA108" s="5" t="str">
        <f t="shared" si="55"/>
        <v>No</v>
      </c>
      <c r="AB108" s="5" t="str">
        <f t="shared" si="45"/>
        <v>No</v>
      </c>
      <c r="AC108" s="5" t="str">
        <f t="shared" si="46"/>
        <v>No</v>
      </c>
      <c r="AD108" s="1" t="s">
        <v>394</v>
      </c>
      <c r="AE108" s="29"/>
      <c r="AF108" s="28"/>
    </row>
    <row r="109" spans="1:32" x14ac:dyDescent="0.25">
      <c r="A109" s="28" t="s">
        <v>156</v>
      </c>
      <c r="B109" s="28" t="s">
        <v>154</v>
      </c>
      <c r="C109" s="1" t="s">
        <v>439</v>
      </c>
      <c r="D109" s="1" t="s">
        <v>7</v>
      </c>
      <c r="E109" s="4" t="s">
        <v>479</v>
      </c>
      <c r="F109" s="10" t="s">
        <v>325</v>
      </c>
      <c r="G109" s="5" t="str">
        <f t="shared" si="51"/>
        <v>No</v>
      </c>
      <c r="H109" s="5" t="str">
        <f t="shared" si="28"/>
        <v>No</v>
      </c>
      <c r="I109" s="5" t="str">
        <f t="shared" si="29"/>
        <v>No</v>
      </c>
      <c r="J109" s="5" t="str">
        <f t="shared" si="30"/>
        <v>No</v>
      </c>
      <c r="K109" s="5" t="str">
        <f t="shared" si="79"/>
        <v>Yes</v>
      </c>
      <c r="L109" s="5" t="str">
        <f t="shared" si="31"/>
        <v>No</v>
      </c>
      <c r="M109" s="5" t="str">
        <f t="shared" si="32"/>
        <v>No</v>
      </c>
      <c r="N109" s="5" t="str">
        <f t="shared" si="47"/>
        <v>Yes</v>
      </c>
      <c r="O109" s="5" t="str">
        <f t="shared" si="53"/>
        <v>Yes</v>
      </c>
      <c r="P109" s="5" t="str">
        <f t="shared" si="34"/>
        <v>No</v>
      </c>
      <c r="Q109" s="5" t="str">
        <f t="shared" si="35"/>
        <v>No</v>
      </c>
      <c r="R109" s="5" t="str">
        <f t="shared" si="36"/>
        <v>No</v>
      </c>
      <c r="S109" s="5" t="str">
        <f t="shared" si="37"/>
        <v>No</v>
      </c>
      <c r="T109" s="5" t="str">
        <f t="shared" si="38"/>
        <v>No</v>
      </c>
      <c r="U109" s="5" t="str">
        <f t="shared" si="39"/>
        <v>No</v>
      </c>
      <c r="V109" s="5" t="str">
        <f t="shared" ref="V109:V116" si="80">IF(ISNUMBER(SEARCH("pistachio", AD109)), "Yes", "No")</f>
        <v>No</v>
      </c>
      <c r="W109" s="5" t="str">
        <f t="shared" si="40"/>
        <v>No</v>
      </c>
      <c r="X109" s="5" t="str">
        <f t="shared" si="41"/>
        <v>No</v>
      </c>
      <c r="Y109" s="5" t="str">
        <f t="shared" si="42"/>
        <v>No</v>
      </c>
      <c r="Z109" s="5" t="str">
        <f t="shared" si="43"/>
        <v>No</v>
      </c>
      <c r="AA109" s="5" t="str">
        <f t="shared" si="55"/>
        <v>No</v>
      </c>
      <c r="AB109" s="5" t="str">
        <f t="shared" si="45"/>
        <v>No</v>
      </c>
      <c r="AC109" s="5" t="str">
        <f t="shared" si="46"/>
        <v>No</v>
      </c>
      <c r="AD109" s="1" t="s">
        <v>394</v>
      </c>
      <c r="AE109" s="28"/>
      <c r="AF109" s="28"/>
    </row>
    <row r="110" spans="1:32" x14ac:dyDescent="0.25">
      <c r="A110" s="30" t="s">
        <v>458</v>
      </c>
      <c r="B110" s="30" t="s">
        <v>157</v>
      </c>
      <c r="C110" s="1" t="s">
        <v>439</v>
      </c>
      <c r="D110" s="1" t="s">
        <v>155</v>
      </c>
      <c r="E110" s="4" t="s">
        <v>479</v>
      </c>
      <c r="F110" s="10" t="s">
        <v>325</v>
      </c>
      <c r="G110" s="5" t="str">
        <f t="shared" si="51"/>
        <v>No</v>
      </c>
      <c r="H110" s="5" t="str">
        <f t="shared" si="28"/>
        <v>No</v>
      </c>
      <c r="I110" s="5" t="str">
        <f t="shared" si="29"/>
        <v>No</v>
      </c>
      <c r="J110" s="5" t="str">
        <f t="shared" si="30"/>
        <v>No</v>
      </c>
      <c r="K110" s="5" t="str">
        <f t="shared" si="79"/>
        <v>Yes</v>
      </c>
      <c r="L110" s="5" t="str">
        <f t="shared" si="31"/>
        <v>No</v>
      </c>
      <c r="M110" s="5" t="str">
        <f t="shared" si="32"/>
        <v>No</v>
      </c>
      <c r="N110" s="5" t="str">
        <f t="shared" si="47"/>
        <v>Yes</v>
      </c>
      <c r="O110" s="5" t="str">
        <f t="shared" si="53"/>
        <v>Yes</v>
      </c>
      <c r="P110" s="5" t="str">
        <f t="shared" si="34"/>
        <v>No</v>
      </c>
      <c r="Q110" s="5" t="str">
        <f t="shared" si="35"/>
        <v>No</v>
      </c>
      <c r="R110" s="5" t="str">
        <f t="shared" si="36"/>
        <v>No</v>
      </c>
      <c r="S110" s="5" t="str">
        <f t="shared" si="37"/>
        <v>No</v>
      </c>
      <c r="T110" s="5" t="str">
        <f t="shared" si="38"/>
        <v>No</v>
      </c>
      <c r="U110" s="5" t="str">
        <f t="shared" si="39"/>
        <v>No</v>
      </c>
      <c r="V110" s="5" t="str">
        <f t="shared" si="80"/>
        <v>No</v>
      </c>
      <c r="W110" s="5" t="str">
        <f t="shared" si="40"/>
        <v>No</v>
      </c>
      <c r="X110" s="5" t="str">
        <f t="shared" si="41"/>
        <v>No</v>
      </c>
      <c r="Y110" s="5" t="str">
        <f t="shared" si="42"/>
        <v>No</v>
      </c>
      <c r="Z110" s="5" t="str">
        <f t="shared" si="43"/>
        <v>No</v>
      </c>
      <c r="AA110" s="5" t="str">
        <f t="shared" si="55"/>
        <v>No</v>
      </c>
      <c r="AB110" s="5" t="str">
        <f t="shared" si="45"/>
        <v>No</v>
      </c>
      <c r="AC110" s="5" t="str">
        <f t="shared" si="46"/>
        <v>No</v>
      </c>
      <c r="AD110" s="1" t="s">
        <v>395</v>
      </c>
      <c r="AE110" s="30"/>
      <c r="AF110" s="30"/>
    </row>
    <row r="111" spans="1:32" x14ac:dyDescent="0.25">
      <c r="A111" s="28" t="s">
        <v>158</v>
      </c>
      <c r="B111" s="28" t="s">
        <v>159</v>
      </c>
      <c r="C111" s="1" t="s">
        <v>439</v>
      </c>
      <c r="D111" s="1" t="s">
        <v>7</v>
      </c>
      <c r="E111" s="4" t="s">
        <v>479</v>
      </c>
      <c r="F111" s="10" t="s">
        <v>325</v>
      </c>
      <c r="G111" s="5" t="str">
        <f t="shared" si="51"/>
        <v>No</v>
      </c>
      <c r="H111" s="5" t="str">
        <f t="shared" si="28"/>
        <v>No</v>
      </c>
      <c r="I111" s="5" t="str">
        <f t="shared" si="29"/>
        <v>No</v>
      </c>
      <c r="J111" s="5" t="str">
        <f t="shared" si="30"/>
        <v>No</v>
      </c>
      <c r="K111" s="5" t="str">
        <f t="shared" si="79"/>
        <v>Yes</v>
      </c>
      <c r="L111" s="5" t="str">
        <f t="shared" si="31"/>
        <v>No</v>
      </c>
      <c r="M111" s="5" t="str">
        <f t="shared" si="32"/>
        <v>No</v>
      </c>
      <c r="N111" s="5" t="str">
        <f t="shared" si="47"/>
        <v>Yes</v>
      </c>
      <c r="O111" s="5" t="str">
        <f t="shared" si="53"/>
        <v>Yes</v>
      </c>
      <c r="P111" s="5" t="str">
        <f t="shared" si="34"/>
        <v>No</v>
      </c>
      <c r="Q111" s="5" t="str">
        <f t="shared" si="35"/>
        <v>No</v>
      </c>
      <c r="R111" s="5" t="str">
        <f t="shared" si="36"/>
        <v>No</v>
      </c>
      <c r="S111" s="5" t="str">
        <f t="shared" si="37"/>
        <v>No</v>
      </c>
      <c r="T111" s="5" t="str">
        <f t="shared" si="38"/>
        <v>No</v>
      </c>
      <c r="U111" s="5" t="str">
        <f t="shared" si="39"/>
        <v>No</v>
      </c>
      <c r="V111" s="5" t="str">
        <f t="shared" si="80"/>
        <v>No</v>
      </c>
      <c r="W111" s="5" t="str">
        <f t="shared" si="40"/>
        <v>No</v>
      </c>
      <c r="X111" s="5" t="str">
        <f t="shared" si="41"/>
        <v>No</v>
      </c>
      <c r="Y111" s="5" t="str">
        <f t="shared" si="42"/>
        <v>No</v>
      </c>
      <c r="Z111" s="5" t="str">
        <f t="shared" si="43"/>
        <v>No</v>
      </c>
      <c r="AA111" s="5" t="str">
        <f>IF(OR(ISNUMBER(SEARCH("sulphur", AD111)),ISNUMBER(SEARCH("sulphite",AD111))), "Yes", "No")</f>
        <v>No</v>
      </c>
      <c r="AB111" s="5" t="str">
        <f t="shared" si="45"/>
        <v>No</v>
      </c>
      <c r="AC111" s="5" t="str">
        <f t="shared" si="46"/>
        <v>No</v>
      </c>
      <c r="AD111" s="1" t="s">
        <v>396</v>
      </c>
      <c r="AE111" s="28"/>
      <c r="AF111" s="28"/>
    </row>
    <row r="112" spans="1:32" x14ac:dyDescent="0.25">
      <c r="A112" s="28" t="s">
        <v>160</v>
      </c>
      <c r="B112" s="28" t="s">
        <v>161</v>
      </c>
      <c r="C112" s="1" t="s">
        <v>439</v>
      </c>
      <c r="D112" s="1" t="s">
        <v>7</v>
      </c>
      <c r="E112" s="4" t="s">
        <v>479</v>
      </c>
      <c r="F112" s="5" t="s">
        <v>325</v>
      </c>
      <c r="G112" s="5" t="str">
        <f t="shared" si="51"/>
        <v>No</v>
      </c>
      <c r="H112" s="5" t="str">
        <f t="shared" si="28"/>
        <v>No</v>
      </c>
      <c r="I112" s="5" t="str">
        <f t="shared" si="29"/>
        <v>No</v>
      </c>
      <c r="J112" s="5" t="str">
        <f t="shared" si="30"/>
        <v>No</v>
      </c>
      <c r="K112" s="5" t="str">
        <f t="shared" si="79"/>
        <v>Yes</v>
      </c>
      <c r="L112" s="5" t="str">
        <f t="shared" si="31"/>
        <v>No</v>
      </c>
      <c r="M112" s="5" t="str">
        <f t="shared" si="32"/>
        <v>No</v>
      </c>
      <c r="N112" s="5" t="str">
        <f t="shared" si="47"/>
        <v>No</v>
      </c>
      <c r="O112" s="5" t="str">
        <f>IF(ISNUMBER(SEARCH("milk", AD112)), "Yes", "No")</f>
        <v>No</v>
      </c>
      <c r="P112" s="5" t="str">
        <f t="shared" si="34"/>
        <v>No</v>
      </c>
      <c r="Q112" s="5" t="str">
        <f t="shared" si="35"/>
        <v>No</v>
      </c>
      <c r="R112" s="5" t="str">
        <f t="shared" si="36"/>
        <v>No</v>
      </c>
      <c r="S112" s="5" t="str">
        <f t="shared" si="37"/>
        <v>No</v>
      </c>
      <c r="T112" s="5" t="str">
        <f t="shared" si="38"/>
        <v>No</v>
      </c>
      <c r="U112" s="5" t="str">
        <f t="shared" si="39"/>
        <v>No</v>
      </c>
      <c r="V112" s="5" t="str">
        <f t="shared" si="80"/>
        <v>No</v>
      </c>
      <c r="W112" s="5" t="str">
        <f t="shared" si="40"/>
        <v>No</v>
      </c>
      <c r="X112" s="5" t="str">
        <f t="shared" si="41"/>
        <v>No</v>
      </c>
      <c r="Y112" s="5" t="str">
        <f t="shared" si="42"/>
        <v>No</v>
      </c>
      <c r="Z112" s="5" t="str">
        <f t="shared" si="43"/>
        <v>No</v>
      </c>
      <c r="AA112" s="5" t="str">
        <f t="shared" ref="AA112:AA127" si="81">IF(OR(ISNUMBER(SEARCH("sulphur", AD112)),ISNUMBER(SEARCH("sulphite",AD112))), "Yes", "No")</f>
        <v>No</v>
      </c>
      <c r="AB112" s="5" t="str">
        <f t="shared" si="45"/>
        <v>No</v>
      </c>
      <c r="AC112" s="5" t="str">
        <f t="shared" si="46"/>
        <v>No</v>
      </c>
      <c r="AD112" s="1" t="s">
        <v>397</v>
      </c>
      <c r="AE112" s="28"/>
      <c r="AF112" s="28"/>
    </row>
    <row r="113" spans="1:32" x14ac:dyDescent="0.25">
      <c r="A113" s="28" t="s">
        <v>162</v>
      </c>
      <c r="B113" s="28" t="s">
        <v>163</v>
      </c>
      <c r="C113" s="1" t="s">
        <v>439</v>
      </c>
      <c r="D113" s="1" t="s">
        <v>7</v>
      </c>
      <c r="E113" s="4" t="str">
        <f t="shared" ref="E113" si="82">IF(ISNUMBER(SEARCH("gelatine", AD113)), "No", "Yes")</f>
        <v>No</v>
      </c>
      <c r="F113" s="4" t="s">
        <v>325</v>
      </c>
      <c r="G113" s="5" t="str">
        <f t="shared" si="51"/>
        <v>No</v>
      </c>
      <c r="H113" s="5" t="str">
        <f t="shared" si="28"/>
        <v>No</v>
      </c>
      <c r="I113" s="5" t="str">
        <f t="shared" si="29"/>
        <v>No</v>
      </c>
      <c r="J113" s="5" t="str">
        <f t="shared" si="30"/>
        <v>No</v>
      </c>
      <c r="K113" s="5" t="str">
        <f t="shared" si="79"/>
        <v>No</v>
      </c>
      <c r="L113" s="5" t="str">
        <f t="shared" si="31"/>
        <v>No</v>
      </c>
      <c r="M113" s="5" t="str">
        <f t="shared" si="32"/>
        <v>No</v>
      </c>
      <c r="N113" s="5" t="str">
        <f t="shared" si="47"/>
        <v>No</v>
      </c>
      <c r="O113" s="5" t="str">
        <f t="shared" si="53"/>
        <v>Yes</v>
      </c>
      <c r="P113" s="5" t="str">
        <f t="shared" si="34"/>
        <v>No</v>
      </c>
      <c r="Q113" s="5" t="str">
        <f t="shared" si="35"/>
        <v>No</v>
      </c>
      <c r="R113" s="5" t="str">
        <f t="shared" si="36"/>
        <v>No</v>
      </c>
      <c r="S113" s="5" t="str">
        <f t="shared" si="37"/>
        <v>No</v>
      </c>
      <c r="T113" s="5" t="str">
        <f t="shared" si="38"/>
        <v>No</v>
      </c>
      <c r="U113" s="5" t="str">
        <f t="shared" si="39"/>
        <v>No</v>
      </c>
      <c r="V113" s="5" t="str">
        <f t="shared" si="80"/>
        <v>No</v>
      </c>
      <c r="W113" s="5" t="str">
        <f t="shared" si="40"/>
        <v>No</v>
      </c>
      <c r="X113" s="5" t="str">
        <f t="shared" si="41"/>
        <v>No</v>
      </c>
      <c r="Y113" s="5" t="str">
        <f t="shared" si="42"/>
        <v>No</v>
      </c>
      <c r="Z113" s="5" t="str">
        <f t="shared" si="43"/>
        <v>No</v>
      </c>
      <c r="AA113" s="5" t="str">
        <f t="shared" si="81"/>
        <v>No</v>
      </c>
      <c r="AB113" s="5" t="str">
        <f t="shared" si="45"/>
        <v>No</v>
      </c>
      <c r="AC113" s="5" t="str">
        <f t="shared" si="46"/>
        <v>No</v>
      </c>
      <c r="AD113" s="1" t="s">
        <v>326</v>
      </c>
      <c r="AE113" s="28"/>
      <c r="AF113" s="28"/>
    </row>
    <row r="114" spans="1:32" x14ac:dyDescent="0.25">
      <c r="A114" s="28" t="s">
        <v>164</v>
      </c>
      <c r="B114" s="28" t="s">
        <v>165</v>
      </c>
      <c r="C114" s="1" t="s">
        <v>439</v>
      </c>
      <c r="D114" s="1" t="s">
        <v>7</v>
      </c>
      <c r="E114" s="4" t="s">
        <v>479</v>
      </c>
      <c r="F114" s="5" t="s">
        <v>325</v>
      </c>
      <c r="G114" s="5" t="str">
        <f t="shared" si="51"/>
        <v>No</v>
      </c>
      <c r="H114" s="5" t="str">
        <f t="shared" si="28"/>
        <v>No</v>
      </c>
      <c r="I114" s="5" t="str">
        <f t="shared" si="29"/>
        <v>No</v>
      </c>
      <c r="J114" s="5" t="str">
        <f t="shared" si="30"/>
        <v>No</v>
      </c>
      <c r="K114" s="5" t="str">
        <f t="shared" si="79"/>
        <v>Yes</v>
      </c>
      <c r="L114" s="5" t="str">
        <f t="shared" si="31"/>
        <v>No</v>
      </c>
      <c r="M114" s="5" t="str">
        <f t="shared" si="32"/>
        <v>No</v>
      </c>
      <c r="N114" s="5" t="str">
        <f t="shared" si="47"/>
        <v>No</v>
      </c>
      <c r="O114" s="5" t="str">
        <f t="shared" si="53"/>
        <v>Yes</v>
      </c>
      <c r="P114" s="5" t="str">
        <f t="shared" si="34"/>
        <v>No</v>
      </c>
      <c r="Q114" s="5" t="str">
        <f t="shared" si="35"/>
        <v>No</v>
      </c>
      <c r="R114" s="5" t="str">
        <f t="shared" si="36"/>
        <v>No</v>
      </c>
      <c r="S114" s="5" t="str">
        <f t="shared" si="37"/>
        <v>No</v>
      </c>
      <c r="T114" s="5" t="str">
        <f t="shared" si="38"/>
        <v>No</v>
      </c>
      <c r="U114" s="5" t="str">
        <f t="shared" si="39"/>
        <v>No</v>
      </c>
      <c r="V114" s="5" t="str">
        <f t="shared" si="80"/>
        <v>No</v>
      </c>
      <c r="W114" s="5" t="str">
        <f t="shared" si="40"/>
        <v>No</v>
      </c>
      <c r="X114" s="5" t="str">
        <f t="shared" si="41"/>
        <v>No</v>
      </c>
      <c r="Y114" s="5" t="str">
        <f t="shared" si="42"/>
        <v>No</v>
      </c>
      <c r="Z114" s="5" t="str">
        <f t="shared" si="43"/>
        <v>No</v>
      </c>
      <c r="AA114" s="5" t="str">
        <f t="shared" si="81"/>
        <v>No</v>
      </c>
      <c r="AB114" s="5" t="str">
        <f t="shared" si="45"/>
        <v>No</v>
      </c>
      <c r="AC114" s="5" t="str">
        <f t="shared" si="46"/>
        <v>No</v>
      </c>
      <c r="AD114" s="1" t="s">
        <v>327</v>
      </c>
      <c r="AE114" s="28"/>
      <c r="AF114" s="28"/>
    </row>
    <row r="115" spans="1:32" x14ac:dyDescent="0.25">
      <c r="A115" s="28" t="s">
        <v>166</v>
      </c>
      <c r="B115" s="28" t="s">
        <v>167</v>
      </c>
      <c r="C115" s="1" t="s">
        <v>439</v>
      </c>
      <c r="D115" s="1" t="s">
        <v>7</v>
      </c>
      <c r="E115" s="4" t="s">
        <v>479</v>
      </c>
      <c r="F115" s="5" t="s">
        <v>325</v>
      </c>
      <c r="G115" s="5" t="str">
        <f t="shared" si="51"/>
        <v>No</v>
      </c>
      <c r="H115" s="5" t="str">
        <f t="shared" si="28"/>
        <v>No</v>
      </c>
      <c r="I115" s="5" t="str">
        <f t="shared" si="29"/>
        <v>No</v>
      </c>
      <c r="J115" s="5" t="str">
        <f t="shared" si="30"/>
        <v>No</v>
      </c>
      <c r="K115" s="5" t="str">
        <f t="shared" si="79"/>
        <v>Yes</v>
      </c>
      <c r="L115" s="5" t="str">
        <f t="shared" si="31"/>
        <v>No</v>
      </c>
      <c r="M115" s="5" t="str">
        <f t="shared" si="32"/>
        <v>No</v>
      </c>
      <c r="N115" s="5" t="str">
        <f t="shared" si="47"/>
        <v>No</v>
      </c>
      <c r="O115" s="5" t="str">
        <f>IF(ISNUMBER(SEARCH("milk", AD115)), "Yes", "No")</f>
        <v>Yes</v>
      </c>
      <c r="P115" s="5" t="str">
        <f t="shared" si="34"/>
        <v>No</v>
      </c>
      <c r="Q115" s="5" t="str">
        <f t="shared" si="35"/>
        <v>No</v>
      </c>
      <c r="R115" s="5" t="str">
        <f t="shared" si="36"/>
        <v>No</v>
      </c>
      <c r="S115" s="5" t="str">
        <f t="shared" si="37"/>
        <v>No</v>
      </c>
      <c r="T115" s="5" t="str">
        <f t="shared" si="38"/>
        <v>No</v>
      </c>
      <c r="U115" s="5" t="str">
        <f t="shared" si="39"/>
        <v>No</v>
      </c>
      <c r="V115" s="5" t="str">
        <f t="shared" si="80"/>
        <v>No</v>
      </c>
      <c r="W115" s="5" t="str">
        <f t="shared" si="40"/>
        <v>No</v>
      </c>
      <c r="X115" s="5" t="str">
        <f t="shared" si="41"/>
        <v>No</v>
      </c>
      <c r="Y115" s="5" t="str">
        <f t="shared" si="42"/>
        <v>No</v>
      </c>
      <c r="Z115" s="5" t="str">
        <f t="shared" si="43"/>
        <v>No</v>
      </c>
      <c r="AA115" s="5" t="str">
        <f t="shared" si="81"/>
        <v>No</v>
      </c>
      <c r="AB115" s="5" t="str">
        <f t="shared" si="45"/>
        <v>No</v>
      </c>
      <c r="AC115" s="5" t="str">
        <f t="shared" si="46"/>
        <v>No</v>
      </c>
      <c r="AD115" s="1" t="s">
        <v>328</v>
      </c>
      <c r="AE115" s="28"/>
      <c r="AF115" s="28"/>
    </row>
    <row r="116" spans="1:32" x14ac:dyDescent="0.25">
      <c r="A116" s="28" t="s">
        <v>168</v>
      </c>
      <c r="B116" s="28" t="s">
        <v>169</v>
      </c>
      <c r="C116" s="1" t="s">
        <v>439</v>
      </c>
      <c r="D116" s="1" t="s">
        <v>7</v>
      </c>
      <c r="E116" s="4" t="s">
        <v>479</v>
      </c>
      <c r="F116" s="5" t="s">
        <v>325</v>
      </c>
      <c r="G116" s="5" t="str">
        <f t="shared" si="51"/>
        <v>No</v>
      </c>
      <c r="H116" s="5" t="str">
        <f t="shared" si="28"/>
        <v>No</v>
      </c>
      <c r="I116" s="5" t="str">
        <f t="shared" si="29"/>
        <v>No</v>
      </c>
      <c r="J116" s="5" t="str">
        <f t="shared" si="30"/>
        <v>No</v>
      </c>
      <c r="K116" s="5" t="str">
        <f t="shared" si="79"/>
        <v>Yes</v>
      </c>
      <c r="L116" s="5" t="str">
        <f t="shared" si="31"/>
        <v>No</v>
      </c>
      <c r="M116" s="5" t="str">
        <f t="shared" si="32"/>
        <v>No</v>
      </c>
      <c r="N116" s="5" t="str">
        <f t="shared" si="47"/>
        <v>No</v>
      </c>
      <c r="O116" s="5" t="str">
        <f>IF(ISNUMBER(SEARCH("milk", AD116)), "Yes", "No")</f>
        <v>Yes</v>
      </c>
      <c r="P116" s="5" t="str">
        <f t="shared" si="34"/>
        <v>No</v>
      </c>
      <c r="Q116" s="5" t="str">
        <f t="shared" si="35"/>
        <v>No</v>
      </c>
      <c r="R116" s="5" t="str">
        <f t="shared" si="36"/>
        <v>No</v>
      </c>
      <c r="S116" s="5" t="str">
        <f t="shared" si="37"/>
        <v>No</v>
      </c>
      <c r="T116" s="5" t="str">
        <f t="shared" si="38"/>
        <v>No</v>
      </c>
      <c r="U116" s="5" t="str">
        <f t="shared" si="39"/>
        <v>No</v>
      </c>
      <c r="V116" s="5" t="str">
        <f t="shared" si="80"/>
        <v>No</v>
      </c>
      <c r="W116" s="5" t="str">
        <f t="shared" si="40"/>
        <v>No</v>
      </c>
      <c r="X116" s="5" t="str">
        <f t="shared" si="41"/>
        <v>No</v>
      </c>
      <c r="Y116" s="5" t="str">
        <f t="shared" si="42"/>
        <v>No</v>
      </c>
      <c r="Z116" s="5" t="str">
        <f t="shared" si="43"/>
        <v>No</v>
      </c>
      <c r="AA116" s="5" t="str">
        <f t="shared" si="81"/>
        <v>No</v>
      </c>
      <c r="AB116" s="5" t="str">
        <f t="shared" si="45"/>
        <v>No</v>
      </c>
      <c r="AC116" s="5" t="str">
        <f t="shared" si="46"/>
        <v>No</v>
      </c>
      <c r="AD116" s="1" t="s">
        <v>329</v>
      </c>
      <c r="AE116" s="28"/>
      <c r="AF116" s="28"/>
    </row>
    <row r="117" spans="1:32" x14ac:dyDescent="0.25">
      <c r="A117" s="28"/>
      <c r="B117" s="28"/>
      <c r="C117" s="1"/>
      <c r="D117" s="1"/>
      <c r="E117" s="6"/>
      <c r="F117" s="6"/>
      <c r="G117" s="7"/>
      <c r="H117" s="7"/>
      <c r="I117" s="7"/>
      <c r="J117" s="7"/>
      <c r="K117" s="7"/>
      <c r="L117" s="7"/>
      <c r="M117" s="7"/>
      <c r="N117" s="7"/>
      <c r="O117" s="7"/>
      <c r="P117" s="7"/>
      <c r="Q117" s="7"/>
      <c r="R117" s="7"/>
      <c r="S117" s="7"/>
      <c r="T117" s="7"/>
      <c r="U117" s="7"/>
      <c r="V117" s="7"/>
      <c r="W117" s="7"/>
      <c r="X117" s="7"/>
      <c r="Y117" s="7"/>
      <c r="Z117" s="7"/>
      <c r="AA117" s="7"/>
      <c r="AB117" s="7"/>
      <c r="AC117" s="7"/>
      <c r="AD117" s="1"/>
      <c r="AE117" s="28"/>
      <c r="AF117" s="28"/>
    </row>
    <row r="118" spans="1:32" ht="18.75" x14ac:dyDescent="0.3">
      <c r="A118" s="44" t="s">
        <v>170</v>
      </c>
      <c r="B118" s="44"/>
      <c r="C118" s="1"/>
      <c r="D118" s="1"/>
      <c r="E118" s="8"/>
      <c r="F118" s="8"/>
      <c r="G118" s="9"/>
      <c r="H118" s="9"/>
      <c r="I118" s="9"/>
      <c r="J118" s="9"/>
      <c r="K118" s="9"/>
      <c r="L118" s="9"/>
      <c r="M118" s="9"/>
      <c r="N118" s="9"/>
      <c r="O118" s="9"/>
      <c r="P118" s="9"/>
      <c r="Q118" s="9"/>
      <c r="R118" s="9"/>
      <c r="S118" s="9"/>
      <c r="T118" s="9"/>
      <c r="U118" s="9"/>
      <c r="V118" s="9"/>
      <c r="W118" s="9"/>
      <c r="X118" s="9"/>
      <c r="Y118" s="9"/>
      <c r="Z118" s="9"/>
      <c r="AA118" s="9"/>
      <c r="AB118" s="9"/>
      <c r="AC118" s="9"/>
      <c r="AD118" s="1"/>
      <c r="AE118" s="41"/>
      <c r="AF118" s="41"/>
    </row>
    <row r="119" spans="1:32" x14ac:dyDescent="0.25">
      <c r="A119" s="28" t="s">
        <v>171</v>
      </c>
      <c r="B119" s="28" t="s">
        <v>172</v>
      </c>
      <c r="C119" s="1" t="s">
        <v>173</v>
      </c>
      <c r="D119" s="1" t="s">
        <v>11</v>
      </c>
      <c r="E119" s="4" t="s">
        <v>480</v>
      </c>
      <c r="F119" s="5" t="s">
        <v>325</v>
      </c>
      <c r="G119" s="5" t="str">
        <f t="shared" si="51"/>
        <v>No</v>
      </c>
      <c r="H119" s="5" t="str">
        <f t="shared" si="28"/>
        <v>No</v>
      </c>
      <c r="I119" s="5" t="str">
        <f t="shared" si="29"/>
        <v>No</v>
      </c>
      <c r="J119" s="5" t="str">
        <f t="shared" si="30"/>
        <v>No</v>
      </c>
      <c r="K119" s="5" t="str">
        <f t="shared" si="79"/>
        <v>No</v>
      </c>
      <c r="L119" s="5" t="str">
        <f t="shared" si="31"/>
        <v>No</v>
      </c>
      <c r="M119" s="5" t="str">
        <f t="shared" si="32"/>
        <v>No</v>
      </c>
      <c r="N119" s="5" t="str">
        <f t="shared" si="47"/>
        <v>Yes</v>
      </c>
      <c r="O119" s="5" t="s">
        <v>325</v>
      </c>
      <c r="P119" s="5" t="str">
        <f t="shared" si="34"/>
        <v>No</v>
      </c>
      <c r="Q119" s="5" t="str">
        <f t="shared" si="35"/>
        <v>No</v>
      </c>
      <c r="R119" s="5" t="str">
        <f t="shared" si="36"/>
        <v>No</v>
      </c>
      <c r="S119" s="5" t="str">
        <f t="shared" si="37"/>
        <v>No</v>
      </c>
      <c r="T119" s="5" t="str">
        <f t="shared" si="38"/>
        <v>No</v>
      </c>
      <c r="U119" s="5" t="str">
        <f t="shared" si="39"/>
        <v>No</v>
      </c>
      <c r="V119" s="5" t="str">
        <f>IF(ISNUMBER(SEARCH("pistachio", AD119)), "Yes", "No")</f>
        <v>No</v>
      </c>
      <c r="W119" s="5" t="str">
        <f t="shared" si="40"/>
        <v>No</v>
      </c>
      <c r="X119" s="5" t="str">
        <f t="shared" si="41"/>
        <v>No</v>
      </c>
      <c r="Y119" s="5" t="str">
        <f t="shared" si="42"/>
        <v>No</v>
      </c>
      <c r="Z119" s="5" t="str">
        <f t="shared" si="43"/>
        <v>No</v>
      </c>
      <c r="AA119" s="5" t="str">
        <f t="shared" si="81"/>
        <v>No</v>
      </c>
      <c r="AB119" s="5" t="str">
        <f t="shared" si="45"/>
        <v>No</v>
      </c>
      <c r="AC119" s="5" t="str">
        <f t="shared" si="46"/>
        <v>No</v>
      </c>
      <c r="AD119" s="1" t="s">
        <v>398</v>
      </c>
      <c r="AE119" s="28"/>
      <c r="AF119" s="28"/>
    </row>
    <row r="120" spans="1:32" x14ac:dyDescent="0.25">
      <c r="A120" s="31" t="s">
        <v>174</v>
      </c>
      <c r="B120" s="31" t="s">
        <v>175</v>
      </c>
      <c r="C120" s="1" t="s">
        <v>173</v>
      </c>
      <c r="D120" s="1" t="s">
        <v>7</v>
      </c>
      <c r="E120" s="4" t="s">
        <v>480</v>
      </c>
      <c r="F120" s="5" t="s">
        <v>313</v>
      </c>
      <c r="G120" s="5" t="str">
        <f t="shared" si="51"/>
        <v>No</v>
      </c>
      <c r="H120" s="5" t="str">
        <f t="shared" si="28"/>
        <v>No</v>
      </c>
      <c r="I120" s="5" t="str">
        <f t="shared" si="29"/>
        <v>No</v>
      </c>
      <c r="J120" s="5" t="str">
        <f t="shared" si="30"/>
        <v>No</v>
      </c>
      <c r="K120" s="5" t="str">
        <f>IF(ISNUMBER(SEARCH("egg", AD120)), "Yes", "No")</f>
        <v>No</v>
      </c>
      <c r="L120" s="5" t="str">
        <f t="shared" si="31"/>
        <v>No</v>
      </c>
      <c r="M120" s="5" t="str">
        <f t="shared" si="32"/>
        <v>No</v>
      </c>
      <c r="N120" s="5" t="str">
        <f t="shared" si="47"/>
        <v>Yes</v>
      </c>
      <c r="O120" s="5" t="s">
        <v>325</v>
      </c>
      <c r="P120" s="5" t="str">
        <f t="shared" si="34"/>
        <v>No</v>
      </c>
      <c r="Q120" s="5" t="str">
        <f t="shared" si="35"/>
        <v>No</v>
      </c>
      <c r="R120" s="5" t="str">
        <f t="shared" si="36"/>
        <v>No</v>
      </c>
      <c r="S120" s="5" t="str">
        <f t="shared" si="37"/>
        <v>No</v>
      </c>
      <c r="T120" s="5" t="str">
        <f t="shared" si="38"/>
        <v>No</v>
      </c>
      <c r="U120" s="5" t="str">
        <f t="shared" si="39"/>
        <v>No</v>
      </c>
      <c r="V120" s="5" t="str">
        <f>IF(ISNUMBER(SEARCH("pistachio", AD120)), "Yes", "No")</f>
        <v>No</v>
      </c>
      <c r="W120" s="5" t="str">
        <f t="shared" si="40"/>
        <v>No</v>
      </c>
      <c r="X120" s="5" t="str">
        <f t="shared" si="41"/>
        <v>No</v>
      </c>
      <c r="Y120" s="5" t="str">
        <f t="shared" si="42"/>
        <v>No</v>
      </c>
      <c r="Z120" s="5" t="str">
        <f t="shared" si="43"/>
        <v>No</v>
      </c>
      <c r="AA120" s="5" t="str">
        <f t="shared" si="81"/>
        <v>No</v>
      </c>
      <c r="AB120" s="5" t="str">
        <f t="shared" si="45"/>
        <v>No</v>
      </c>
      <c r="AC120" s="5" t="str">
        <f t="shared" si="46"/>
        <v>No</v>
      </c>
      <c r="AD120" s="1" t="s">
        <v>399</v>
      </c>
      <c r="AE120" s="31"/>
      <c r="AF120" s="31"/>
    </row>
    <row r="121" spans="1:32" x14ac:dyDescent="0.25">
      <c r="A121" s="31" t="s">
        <v>176</v>
      </c>
      <c r="B121" s="31" t="s">
        <v>175</v>
      </c>
      <c r="C121" s="1" t="s">
        <v>173</v>
      </c>
      <c r="D121" s="1" t="s">
        <v>155</v>
      </c>
      <c r="E121" s="4" t="s">
        <v>480</v>
      </c>
      <c r="F121" s="5" t="s">
        <v>313</v>
      </c>
      <c r="G121" s="5" t="str">
        <f t="shared" si="51"/>
        <v>No</v>
      </c>
      <c r="H121" s="5" t="str">
        <f t="shared" si="28"/>
        <v>No</v>
      </c>
      <c r="I121" s="5" t="str">
        <f t="shared" si="29"/>
        <v>No</v>
      </c>
      <c r="J121" s="5" t="str">
        <f t="shared" si="30"/>
        <v>No</v>
      </c>
      <c r="K121" s="5" t="str">
        <f t="shared" ref="K121:K131" si="83">IF(ISNUMBER(SEARCH("egg", AD121)), "Yes", "No")</f>
        <v>No</v>
      </c>
      <c r="L121" s="5" t="str">
        <f t="shared" si="31"/>
        <v>No</v>
      </c>
      <c r="M121" s="5" t="str">
        <f t="shared" si="32"/>
        <v>No</v>
      </c>
      <c r="N121" s="5" t="str">
        <f t="shared" si="47"/>
        <v>Yes</v>
      </c>
      <c r="O121" s="5" t="s">
        <v>325</v>
      </c>
      <c r="P121" s="5" t="str">
        <f t="shared" si="34"/>
        <v>No</v>
      </c>
      <c r="Q121" s="5" t="str">
        <f t="shared" si="35"/>
        <v>No</v>
      </c>
      <c r="R121" s="5" t="str">
        <f t="shared" si="36"/>
        <v>No</v>
      </c>
      <c r="S121" s="5" t="str">
        <f t="shared" si="37"/>
        <v>No</v>
      </c>
      <c r="T121" s="5" t="str">
        <f t="shared" si="38"/>
        <v>No</v>
      </c>
      <c r="U121" s="5" t="str">
        <f t="shared" si="39"/>
        <v>No</v>
      </c>
      <c r="V121" s="5" t="str">
        <f>IF(ISNUMBER(SEARCH("pistachio", AD121)), "Yes", "No")</f>
        <v>No</v>
      </c>
      <c r="W121" s="5" t="str">
        <f t="shared" si="40"/>
        <v>No</v>
      </c>
      <c r="X121" s="5" t="str">
        <f t="shared" si="41"/>
        <v>No</v>
      </c>
      <c r="Y121" s="5" t="str">
        <f t="shared" si="42"/>
        <v>No</v>
      </c>
      <c r="Z121" s="5" t="str">
        <f t="shared" si="43"/>
        <v>No</v>
      </c>
      <c r="AA121" s="5" t="str">
        <f t="shared" si="81"/>
        <v>No</v>
      </c>
      <c r="AB121" s="5" t="str">
        <f t="shared" si="45"/>
        <v>No</v>
      </c>
      <c r="AC121" s="5" t="str">
        <f t="shared" si="46"/>
        <v>No</v>
      </c>
      <c r="AD121" s="1" t="s">
        <v>399</v>
      </c>
      <c r="AE121" s="31"/>
      <c r="AF121" s="31"/>
    </row>
    <row r="122" spans="1:32" x14ac:dyDescent="0.25">
      <c r="A122" s="28" t="s">
        <v>177</v>
      </c>
      <c r="B122" s="28" t="s">
        <v>178</v>
      </c>
      <c r="C122" s="1" t="s">
        <v>173</v>
      </c>
      <c r="D122" s="1" t="s">
        <v>155</v>
      </c>
      <c r="E122" s="4" t="s">
        <v>480</v>
      </c>
      <c r="F122" s="5" t="s">
        <v>325</v>
      </c>
      <c r="G122" s="5" t="str">
        <f t="shared" si="51"/>
        <v>No</v>
      </c>
      <c r="H122" s="5" t="str">
        <f t="shared" si="28"/>
        <v>No</v>
      </c>
      <c r="I122" s="5" t="str">
        <f t="shared" si="29"/>
        <v>No</v>
      </c>
      <c r="J122" s="5" t="str">
        <f t="shared" si="30"/>
        <v>No</v>
      </c>
      <c r="K122" s="5" t="str">
        <f t="shared" si="83"/>
        <v>No</v>
      </c>
      <c r="L122" s="5" t="str">
        <f t="shared" si="31"/>
        <v>No</v>
      </c>
      <c r="M122" s="5" t="str">
        <f t="shared" si="32"/>
        <v>No</v>
      </c>
      <c r="N122" s="5" t="str">
        <f t="shared" si="47"/>
        <v>Yes</v>
      </c>
      <c r="O122" s="5" t="s">
        <v>325</v>
      </c>
      <c r="P122" s="5" t="str">
        <f t="shared" si="34"/>
        <v>No</v>
      </c>
      <c r="Q122" s="5" t="str">
        <f t="shared" si="35"/>
        <v>No</v>
      </c>
      <c r="R122" s="5" t="str">
        <f t="shared" si="36"/>
        <v>No</v>
      </c>
      <c r="S122" s="5" t="str">
        <f t="shared" si="37"/>
        <v>No</v>
      </c>
      <c r="T122" s="5" t="str">
        <f t="shared" si="38"/>
        <v>No</v>
      </c>
      <c r="U122" s="5" t="str">
        <f t="shared" si="39"/>
        <v>No</v>
      </c>
      <c r="V122" s="5" t="str">
        <f>IF(ISNUMBER(SEARCH("pistachio", AD122)), "Yes", "No")</f>
        <v>No</v>
      </c>
      <c r="W122" s="5" t="str">
        <f t="shared" si="40"/>
        <v>No</v>
      </c>
      <c r="X122" s="5" t="str">
        <f t="shared" si="41"/>
        <v>No</v>
      </c>
      <c r="Y122" s="5" t="str">
        <f t="shared" si="42"/>
        <v>No</v>
      </c>
      <c r="Z122" s="5" t="str">
        <f t="shared" si="43"/>
        <v>No</v>
      </c>
      <c r="AA122" s="5" t="str">
        <f t="shared" si="81"/>
        <v>No</v>
      </c>
      <c r="AB122" s="5" t="str">
        <f t="shared" si="45"/>
        <v>No</v>
      </c>
      <c r="AC122" s="5" t="str">
        <f t="shared" si="46"/>
        <v>No</v>
      </c>
      <c r="AD122" s="1" t="s">
        <v>400</v>
      </c>
      <c r="AE122" s="28"/>
      <c r="AF122" s="28"/>
    </row>
    <row r="123" spans="1:32" x14ac:dyDescent="0.25">
      <c r="A123" s="28" t="s">
        <v>179</v>
      </c>
      <c r="B123" s="28" t="s">
        <v>178</v>
      </c>
      <c r="C123" s="1" t="s">
        <v>173</v>
      </c>
      <c r="D123" s="1" t="s">
        <v>7</v>
      </c>
      <c r="E123" s="4" t="s">
        <v>480</v>
      </c>
      <c r="F123" s="5" t="s">
        <v>325</v>
      </c>
      <c r="G123" s="5" t="str">
        <f t="shared" si="51"/>
        <v>No</v>
      </c>
      <c r="H123" s="5" t="str">
        <f t="shared" si="28"/>
        <v>No</v>
      </c>
      <c r="I123" s="5" t="str">
        <f t="shared" si="29"/>
        <v>No</v>
      </c>
      <c r="J123" s="5" t="str">
        <f t="shared" si="30"/>
        <v>No</v>
      </c>
      <c r="K123" s="5" t="str">
        <f t="shared" si="83"/>
        <v>No</v>
      </c>
      <c r="L123" s="5" t="str">
        <f t="shared" si="31"/>
        <v>No</v>
      </c>
      <c r="M123" s="5" t="str">
        <f t="shared" si="32"/>
        <v>No</v>
      </c>
      <c r="N123" s="5" t="str">
        <f t="shared" si="47"/>
        <v>Yes</v>
      </c>
      <c r="O123" s="5" t="s">
        <v>325</v>
      </c>
      <c r="P123" s="5" t="str">
        <f t="shared" si="34"/>
        <v>No</v>
      </c>
      <c r="Q123" s="5" t="str">
        <f t="shared" si="35"/>
        <v>No</v>
      </c>
      <c r="R123" s="5" t="str">
        <f t="shared" si="36"/>
        <v>No</v>
      </c>
      <c r="S123" s="5" t="str">
        <f t="shared" si="37"/>
        <v>No</v>
      </c>
      <c r="T123" s="5" t="str">
        <f t="shared" si="38"/>
        <v>No</v>
      </c>
      <c r="U123" s="5" t="str">
        <f t="shared" si="39"/>
        <v>No</v>
      </c>
      <c r="V123" s="5" t="str">
        <f>IF(ISNUMBER(SEARCH("pistachio", AD123)), "Yes", "No")</f>
        <v>No</v>
      </c>
      <c r="W123" s="5" t="str">
        <f t="shared" si="40"/>
        <v>No</v>
      </c>
      <c r="X123" s="5" t="str">
        <f t="shared" si="41"/>
        <v>No</v>
      </c>
      <c r="Y123" s="5" t="str">
        <f t="shared" si="42"/>
        <v>No</v>
      </c>
      <c r="Z123" s="5" t="str">
        <f t="shared" si="43"/>
        <v>No</v>
      </c>
      <c r="AA123" s="5" t="str">
        <f t="shared" si="81"/>
        <v>No</v>
      </c>
      <c r="AB123" s="5" t="str">
        <f t="shared" si="45"/>
        <v>No</v>
      </c>
      <c r="AC123" s="5" t="str">
        <f t="shared" si="46"/>
        <v>No</v>
      </c>
      <c r="AD123" s="1" t="s">
        <v>400</v>
      </c>
      <c r="AE123" s="28"/>
      <c r="AF123" s="28"/>
    </row>
    <row r="124" spans="1:32" x14ac:dyDescent="0.25">
      <c r="A124" s="28"/>
      <c r="B124" s="28"/>
      <c r="C124" s="1"/>
      <c r="D124" s="1"/>
      <c r="E124" s="6"/>
      <c r="F124" s="6"/>
      <c r="G124" s="7"/>
      <c r="H124" s="7"/>
      <c r="I124" s="7"/>
      <c r="J124" s="7"/>
      <c r="K124" s="7"/>
      <c r="L124" s="7"/>
      <c r="M124" s="7"/>
      <c r="N124" s="7"/>
      <c r="O124" s="7"/>
      <c r="P124" s="7"/>
      <c r="Q124" s="7"/>
      <c r="R124" s="7"/>
      <c r="S124" s="7"/>
      <c r="T124" s="7"/>
      <c r="U124" s="7"/>
      <c r="V124" s="7"/>
      <c r="W124" s="7"/>
      <c r="X124" s="7"/>
      <c r="Y124" s="7"/>
      <c r="Z124" s="7"/>
      <c r="AA124" s="7"/>
      <c r="AB124" s="7"/>
      <c r="AC124" s="7"/>
      <c r="AD124" s="1"/>
      <c r="AE124" s="28"/>
      <c r="AF124" s="28"/>
    </row>
    <row r="125" spans="1:32" ht="18.75" x14ac:dyDescent="0.3">
      <c r="A125" s="44" t="s">
        <v>180</v>
      </c>
      <c r="B125" s="44"/>
      <c r="C125" s="1"/>
      <c r="D125" s="1"/>
      <c r="E125" s="8"/>
      <c r="F125" s="8"/>
      <c r="G125" s="9"/>
      <c r="H125" s="9"/>
      <c r="I125" s="9"/>
      <c r="J125" s="9"/>
      <c r="K125" s="9"/>
      <c r="L125" s="9"/>
      <c r="M125" s="9"/>
      <c r="N125" s="9"/>
      <c r="O125" s="9"/>
      <c r="P125" s="9"/>
      <c r="Q125" s="9"/>
      <c r="R125" s="9"/>
      <c r="S125" s="9"/>
      <c r="T125" s="9"/>
      <c r="U125" s="9"/>
      <c r="V125" s="9"/>
      <c r="W125" s="9"/>
      <c r="X125" s="9"/>
      <c r="Y125" s="9"/>
      <c r="Z125" s="9"/>
      <c r="AA125" s="9"/>
      <c r="AB125" s="9"/>
      <c r="AC125" s="9"/>
      <c r="AD125" s="1"/>
      <c r="AE125" s="41"/>
      <c r="AF125" s="41"/>
    </row>
    <row r="126" spans="1:32" x14ac:dyDescent="0.25">
      <c r="A126" s="28" t="s">
        <v>181</v>
      </c>
      <c r="B126" s="28" t="s">
        <v>505</v>
      </c>
      <c r="C126" s="1" t="s">
        <v>180</v>
      </c>
      <c r="D126" s="1" t="s">
        <v>7</v>
      </c>
      <c r="E126" s="4" t="str">
        <f t="shared" ref="E126:E132" si="84">IF(ISNUMBER(SEARCH("gelatine", AD126)), "No", "Yes")</f>
        <v>No</v>
      </c>
      <c r="F126" s="5" t="s">
        <v>313</v>
      </c>
      <c r="G126" s="5" t="str">
        <f t="shared" si="51"/>
        <v>No</v>
      </c>
      <c r="H126" s="5" t="str">
        <f t="shared" si="28"/>
        <v>No</v>
      </c>
      <c r="I126" s="5" t="str">
        <f t="shared" si="29"/>
        <v>No</v>
      </c>
      <c r="J126" s="5" t="str">
        <f t="shared" si="30"/>
        <v>No</v>
      </c>
      <c r="K126" s="5" t="str">
        <f t="shared" si="83"/>
        <v>No</v>
      </c>
      <c r="L126" s="5" t="str">
        <f t="shared" si="31"/>
        <v>No</v>
      </c>
      <c r="M126" s="5" t="str">
        <f t="shared" si="32"/>
        <v>No</v>
      </c>
      <c r="N126" s="5" t="str">
        <f t="shared" si="47"/>
        <v>Yes</v>
      </c>
      <c r="O126" s="5" t="str">
        <f>IF(ISNUMBER(SEARCH("milk", AD126)), "Yes", "No")</f>
        <v>Yes</v>
      </c>
      <c r="P126" s="5" t="str">
        <f t="shared" si="34"/>
        <v>No</v>
      </c>
      <c r="Q126" s="5" t="str">
        <f t="shared" si="35"/>
        <v>No</v>
      </c>
      <c r="R126" s="5" t="str">
        <f t="shared" si="36"/>
        <v>No</v>
      </c>
      <c r="S126" s="5" t="str">
        <f t="shared" si="37"/>
        <v>No</v>
      </c>
      <c r="T126" s="5" t="str">
        <f t="shared" si="38"/>
        <v>No</v>
      </c>
      <c r="U126" s="5" t="str">
        <f t="shared" si="39"/>
        <v>No</v>
      </c>
      <c r="V126" s="5" t="str">
        <f>IF(ISNUMBER(SEARCH("pistachio", AD126)), "Yes", "No")</f>
        <v>No</v>
      </c>
      <c r="W126" s="5" t="str">
        <f t="shared" si="40"/>
        <v>No</v>
      </c>
      <c r="X126" s="5" t="str">
        <f t="shared" si="41"/>
        <v>No</v>
      </c>
      <c r="Y126" s="5" t="str">
        <f t="shared" si="42"/>
        <v>No</v>
      </c>
      <c r="Z126" s="5" t="str">
        <f t="shared" si="43"/>
        <v>No</v>
      </c>
      <c r="AA126" s="5" t="str">
        <f t="shared" si="81"/>
        <v>No</v>
      </c>
      <c r="AB126" s="5" t="str">
        <f t="shared" si="45"/>
        <v>No</v>
      </c>
      <c r="AC126" s="5" t="str">
        <f t="shared" si="46"/>
        <v>No</v>
      </c>
      <c r="AD126" s="1" t="s">
        <v>401</v>
      </c>
      <c r="AE126" s="28"/>
      <c r="AF126" s="28"/>
    </row>
    <row r="127" spans="1:32" x14ac:dyDescent="0.25">
      <c r="A127" s="28" t="s">
        <v>182</v>
      </c>
      <c r="B127" s="28" t="s">
        <v>183</v>
      </c>
      <c r="C127" s="1" t="s">
        <v>180</v>
      </c>
      <c r="D127" s="1" t="s">
        <v>7</v>
      </c>
      <c r="E127" s="4" t="s">
        <v>479</v>
      </c>
      <c r="F127" s="5" t="s">
        <v>313</v>
      </c>
      <c r="G127" s="5" t="str">
        <f t="shared" si="51"/>
        <v>No</v>
      </c>
      <c r="H127" s="5" t="str">
        <f t="shared" si="28"/>
        <v>Yes</v>
      </c>
      <c r="I127" s="5" t="str">
        <f t="shared" si="29"/>
        <v>No</v>
      </c>
      <c r="J127" s="5" t="str">
        <f t="shared" si="30"/>
        <v>No</v>
      </c>
      <c r="K127" s="5" t="str">
        <f t="shared" si="83"/>
        <v>Yes</v>
      </c>
      <c r="L127" s="5" t="str">
        <f t="shared" si="31"/>
        <v>No</v>
      </c>
      <c r="M127" s="5" t="str">
        <f t="shared" si="32"/>
        <v>No</v>
      </c>
      <c r="N127" s="5" t="str">
        <f t="shared" si="47"/>
        <v>Yes</v>
      </c>
      <c r="O127" s="5" t="str">
        <f>IF(ISNUMBER(SEARCH("milk", AD127)), "Yes", "No")</f>
        <v>Yes</v>
      </c>
      <c r="P127" s="5" t="str">
        <f t="shared" si="34"/>
        <v>No</v>
      </c>
      <c r="Q127" s="5" t="str">
        <f t="shared" si="35"/>
        <v>No</v>
      </c>
      <c r="R127" s="5" t="str">
        <f t="shared" si="36"/>
        <v>No</v>
      </c>
      <c r="S127" s="5" t="str">
        <f t="shared" si="37"/>
        <v>No</v>
      </c>
      <c r="T127" s="5" t="str">
        <f t="shared" si="38"/>
        <v>No</v>
      </c>
      <c r="U127" s="5" t="str">
        <f t="shared" si="39"/>
        <v>No</v>
      </c>
      <c r="V127" s="5" t="str">
        <f>IF(ISNUMBER(SEARCH("pistachio", AD127)), "Yes", "No")</f>
        <v>No</v>
      </c>
      <c r="W127" s="5" t="str">
        <f t="shared" si="40"/>
        <v>No</v>
      </c>
      <c r="X127" s="5" t="str">
        <f t="shared" si="41"/>
        <v>No</v>
      </c>
      <c r="Y127" s="5" t="str">
        <f t="shared" si="42"/>
        <v>No</v>
      </c>
      <c r="Z127" s="5" t="str">
        <f t="shared" si="43"/>
        <v>No</v>
      </c>
      <c r="AA127" s="5" t="str">
        <f t="shared" si="81"/>
        <v>No</v>
      </c>
      <c r="AB127" s="5" t="str">
        <f t="shared" si="45"/>
        <v>No</v>
      </c>
      <c r="AC127" s="5" t="str">
        <f t="shared" si="46"/>
        <v>No</v>
      </c>
      <c r="AD127" s="1" t="s">
        <v>402</v>
      </c>
      <c r="AE127" s="28"/>
      <c r="AF127" s="28"/>
    </row>
    <row r="128" spans="1:32" x14ac:dyDescent="0.25">
      <c r="A128" s="28" t="s">
        <v>184</v>
      </c>
      <c r="B128" s="28" t="s">
        <v>185</v>
      </c>
      <c r="C128" s="1" t="s">
        <v>180</v>
      </c>
      <c r="D128" s="1" t="s">
        <v>7</v>
      </c>
      <c r="E128" s="13" t="s">
        <v>330</v>
      </c>
      <c r="F128" s="13" t="s">
        <v>330</v>
      </c>
      <c r="G128" s="13" t="s">
        <v>330</v>
      </c>
      <c r="H128" s="13" t="s">
        <v>330</v>
      </c>
      <c r="I128" s="13" t="s">
        <v>330</v>
      </c>
      <c r="J128" s="13" t="s">
        <v>330</v>
      </c>
      <c r="K128" s="13" t="s">
        <v>330</v>
      </c>
      <c r="L128" s="13" t="s">
        <v>330</v>
      </c>
      <c r="M128" s="13" t="s">
        <v>330</v>
      </c>
      <c r="N128" s="13" t="s">
        <v>330</v>
      </c>
      <c r="O128" s="13" t="s">
        <v>330</v>
      </c>
      <c r="P128" s="13" t="s">
        <v>330</v>
      </c>
      <c r="Q128" s="13" t="s">
        <v>330</v>
      </c>
      <c r="R128" s="13" t="s">
        <v>330</v>
      </c>
      <c r="S128" s="13" t="s">
        <v>330</v>
      </c>
      <c r="T128" s="13" t="s">
        <v>330</v>
      </c>
      <c r="U128" s="13" t="s">
        <v>330</v>
      </c>
      <c r="V128" s="13" t="s">
        <v>330</v>
      </c>
      <c r="W128" s="13" t="s">
        <v>330</v>
      </c>
      <c r="X128" s="13" t="s">
        <v>330</v>
      </c>
      <c r="Y128" s="13" t="s">
        <v>330</v>
      </c>
      <c r="Z128" s="13" t="s">
        <v>330</v>
      </c>
      <c r="AA128" s="13" t="s">
        <v>330</v>
      </c>
      <c r="AB128" s="13" t="s">
        <v>330</v>
      </c>
      <c r="AC128" s="13" t="s">
        <v>330</v>
      </c>
      <c r="AD128" s="1" t="s">
        <v>330</v>
      </c>
      <c r="AE128" s="28"/>
      <c r="AF128" s="28"/>
    </row>
    <row r="129" spans="1:32" x14ac:dyDescent="0.25">
      <c r="A129" s="28"/>
      <c r="B129" s="28"/>
      <c r="C129" s="1"/>
      <c r="D129" s="1"/>
      <c r="E129" s="6"/>
      <c r="F129" s="6"/>
      <c r="G129" s="7"/>
      <c r="H129" s="7"/>
      <c r="I129" s="7"/>
      <c r="J129" s="7"/>
      <c r="K129" s="7"/>
      <c r="L129" s="7"/>
      <c r="M129" s="7"/>
      <c r="N129" s="7"/>
      <c r="O129" s="7"/>
      <c r="P129" s="7"/>
      <c r="Q129" s="7"/>
      <c r="R129" s="7"/>
      <c r="S129" s="7"/>
      <c r="T129" s="7"/>
      <c r="U129" s="7"/>
      <c r="V129" s="7"/>
      <c r="W129" s="7"/>
      <c r="X129" s="7"/>
      <c r="Y129" s="7"/>
      <c r="Z129" s="7"/>
      <c r="AA129" s="7"/>
      <c r="AB129" s="7"/>
      <c r="AC129" s="7"/>
      <c r="AD129" s="1"/>
      <c r="AE129" s="28"/>
      <c r="AF129" s="28"/>
    </row>
    <row r="130" spans="1:32" ht="18.75" x14ac:dyDescent="0.3">
      <c r="A130" s="44" t="s">
        <v>186</v>
      </c>
      <c r="B130" s="44"/>
      <c r="C130" s="1"/>
      <c r="D130" s="1"/>
      <c r="E130" s="8"/>
      <c r="F130" s="8"/>
      <c r="G130" s="9"/>
      <c r="H130" s="9"/>
      <c r="I130" s="9"/>
      <c r="J130" s="9"/>
      <c r="K130" s="9"/>
      <c r="L130" s="9"/>
      <c r="M130" s="9"/>
      <c r="N130" s="9"/>
      <c r="O130" s="9"/>
      <c r="P130" s="9"/>
      <c r="Q130" s="9"/>
      <c r="R130" s="9"/>
      <c r="S130" s="9"/>
      <c r="T130" s="9"/>
      <c r="U130" s="9"/>
      <c r="V130" s="9"/>
      <c r="W130" s="9"/>
      <c r="X130" s="9"/>
      <c r="Y130" s="9"/>
      <c r="Z130" s="9"/>
      <c r="AA130" s="9"/>
      <c r="AB130" s="9"/>
      <c r="AC130" s="9"/>
      <c r="AD130" s="1"/>
      <c r="AE130" s="41"/>
      <c r="AF130" s="41"/>
    </row>
    <row r="131" spans="1:32" x14ac:dyDescent="0.25">
      <c r="A131" s="32" t="s">
        <v>459</v>
      </c>
      <c r="B131" s="28" t="s">
        <v>42</v>
      </c>
      <c r="C131" s="1" t="s">
        <v>186</v>
      </c>
      <c r="D131" s="1" t="s">
        <v>155</v>
      </c>
      <c r="E131" s="4" t="s">
        <v>479</v>
      </c>
      <c r="F131" s="5" t="s">
        <v>313</v>
      </c>
      <c r="G131" s="5" t="str">
        <f t="shared" si="51"/>
        <v>No</v>
      </c>
      <c r="H131" s="5" t="str">
        <f t="shared" si="28"/>
        <v>Yes</v>
      </c>
      <c r="I131" s="5" t="str">
        <f t="shared" si="29"/>
        <v>No</v>
      </c>
      <c r="J131" s="5" t="str">
        <f t="shared" si="30"/>
        <v>No</v>
      </c>
      <c r="K131" s="5" t="str">
        <f t="shared" si="83"/>
        <v>Yes</v>
      </c>
      <c r="L131" s="5" t="str">
        <f t="shared" si="31"/>
        <v>No</v>
      </c>
      <c r="M131" s="5" t="str">
        <f t="shared" si="32"/>
        <v>No</v>
      </c>
      <c r="N131" s="5" t="str">
        <f t="shared" si="47"/>
        <v>Yes</v>
      </c>
      <c r="O131" s="5" t="str">
        <f>IF(ISNUMBER(SEARCH("milk", AD131)), "Yes", "No")</f>
        <v>Yes</v>
      </c>
      <c r="P131" s="5" t="str">
        <f t="shared" si="34"/>
        <v>No</v>
      </c>
      <c r="Q131" s="5" t="str">
        <f t="shared" si="35"/>
        <v>No</v>
      </c>
      <c r="R131" s="5" t="str">
        <f t="shared" si="36"/>
        <v>No</v>
      </c>
      <c r="S131" s="5" t="str">
        <f t="shared" si="37"/>
        <v>No</v>
      </c>
      <c r="T131" s="5" t="str">
        <f t="shared" si="38"/>
        <v>No</v>
      </c>
      <c r="U131" s="5" t="str">
        <f t="shared" si="39"/>
        <v>No</v>
      </c>
      <c r="V131" s="5" t="str">
        <f>IF(ISNUMBER(SEARCH("pistachio", AD131)), "Yes", "No")</f>
        <v>No</v>
      </c>
      <c r="W131" s="5" t="str">
        <f t="shared" si="40"/>
        <v>No</v>
      </c>
      <c r="X131" s="5" t="str">
        <f t="shared" si="41"/>
        <v>No</v>
      </c>
      <c r="Y131" s="5" t="str">
        <f t="shared" si="42"/>
        <v>No</v>
      </c>
      <c r="Z131" s="5" t="str">
        <f t="shared" si="43"/>
        <v>No</v>
      </c>
      <c r="AA131" s="5" t="str">
        <f t="shared" ref="AA131:AA140" si="85">IF(OR(ISNUMBER(SEARCH("sulphur", AD131)),ISNUMBER(SEARCH("sulphite",AD131))), "Yes", "No")</f>
        <v>No</v>
      </c>
      <c r="AB131" s="5" t="str">
        <f t="shared" si="45"/>
        <v>No</v>
      </c>
      <c r="AC131" s="5" t="str">
        <f t="shared" si="46"/>
        <v>No</v>
      </c>
      <c r="AD131" s="1" t="s">
        <v>340</v>
      </c>
      <c r="AE131" s="32"/>
      <c r="AF131" s="28"/>
    </row>
    <row r="132" spans="1:32" x14ac:dyDescent="0.25">
      <c r="A132" s="32" t="s">
        <v>460</v>
      </c>
      <c r="B132" s="28" t="s">
        <v>187</v>
      </c>
      <c r="C132" s="1" t="s">
        <v>186</v>
      </c>
      <c r="D132" s="1" t="s">
        <v>155</v>
      </c>
      <c r="E132" s="4" t="str">
        <f t="shared" si="84"/>
        <v>No</v>
      </c>
      <c r="F132" s="10" t="s">
        <v>313</v>
      </c>
      <c r="G132" s="5" t="str">
        <f t="shared" si="51"/>
        <v>No</v>
      </c>
      <c r="H132" s="5" t="str">
        <f t="shared" si="28"/>
        <v>No</v>
      </c>
      <c r="I132" s="5" t="str">
        <f t="shared" si="29"/>
        <v>No</v>
      </c>
      <c r="J132" s="5" t="str">
        <f t="shared" si="30"/>
        <v>No</v>
      </c>
      <c r="K132" s="5" t="str">
        <f>IF(ISNUMBER(SEARCH("egg", AD132)), "Yes", "No")</f>
        <v>No</v>
      </c>
      <c r="L132" s="5" t="str">
        <f t="shared" si="31"/>
        <v>No</v>
      </c>
      <c r="M132" s="5" t="str">
        <f t="shared" si="32"/>
        <v>No</v>
      </c>
      <c r="N132" s="5" t="str">
        <f t="shared" si="47"/>
        <v>No</v>
      </c>
      <c r="O132" s="5" t="str">
        <f>IF(ISNUMBER(SEARCH("milk", AD132)), "Yes", "No")</f>
        <v>Yes</v>
      </c>
      <c r="P132" s="5" t="str">
        <f t="shared" si="34"/>
        <v>No</v>
      </c>
      <c r="Q132" s="5" t="str">
        <f t="shared" si="35"/>
        <v>No</v>
      </c>
      <c r="R132" s="5" t="str">
        <f t="shared" si="36"/>
        <v>No</v>
      </c>
      <c r="S132" s="5" t="str">
        <f t="shared" si="37"/>
        <v>No</v>
      </c>
      <c r="T132" s="5" t="str">
        <f t="shared" si="38"/>
        <v>No</v>
      </c>
      <c r="U132" s="5" t="str">
        <f t="shared" si="39"/>
        <v>No</v>
      </c>
      <c r="V132" s="5" t="str">
        <f t="shared" ref="V132:V151" si="86">IF(ISNUMBER(SEARCH("pistachio", AD132)), "Yes", "No")</f>
        <v>No</v>
      </c>
      <c r="W132" s="5" t="str">
        <f t="shared" si="40"/>
        <v>No</v>
      </c>
      <c r="X132" s="5" t="str">
        <f t="shared" si="41"/>
        <v>No</v>
      </c>
      <c r="Y132" s="5" t="str">
        <f t="shared" si="42"/>
        <v>No</v>
      </c>
      <c r="Z132" s="5" t="str">
        <f t="shared" si="43"/>
        <v>No</v>
      </c>
      <c r="AA132" s="5" t="str">
        <f t="shared" si="85"/>
        <v>No</v>
      </c>
      <c r="AB132" s="5" t="str">
        <f t="shared" si="45"/>
        <v>No</v>
      </c>
      <c r="AC132" s="5" t="str">
        <f t="shared" si="46"/>
        <v>No</v>
      </c>
      <c r="AD132" s="1" t="s">
        <v>403</v>
      </c>
      <c r="AE132" s="32"/>
      <c r="AF132" s="28"/>
    </row>
    <row r="133" spans="1:32" x14ac:dyDescent="0.25">
      <c r="A133" s="32" t="s">
        <v>461</v>
      </c>
      <c r="B133" s="28" t="s">
        <v>77</v>
      </c>
      <c r="C133" s="1" t="s">
        <v>186</v>
      </c>
      <c r="D133" s="1" t="s">
        <v>155</v>
      </c>
      <c r="E133" s="4" t="s">
        <v>479</v>
      </c>
      <c r="F133" s="5" t="s">
        <v>313</v>
      </c>
      <c r="G133" s="5" t="str">
        <f t="shared" si="51"/>
        <v>No</v>
      </c>
      <c r="H133" s="5" t="str">
        <f t="shared" si="28"/>
        <v>No</v>
      </c>
      <c r="I133" s="5" t="str">
        <f t="shared" si="29"/>
        <v>No</v>
      </c>
      <c r="J133" s="5" t="str">
        <f t="shared" si="30"/>
        <v>No</v>
      </c>
      <c r="K133" s="5" t="str">
        <f t="shared" ref="K133:K151" si="87">IF(ISNUMBER(SEARCH("egg", AD133)), "Yes", "No")</f>
        <v>Yes</v>
      </c>
      <c r="L133" s="5" t="str">
        <f t="shared" si="31"/>
        <v>No</v>
      </c>
      <c r="M133" s="5" t="str">
        <f t="shared" si="32"/>
        <v>No</v>
      </c>
      <c r="N133" s="5" t="str">
        <f t="shared" si="47"/>
        <v>Yes</v>
      </c>
      <c r="O133" s="5" t="str">
        <f>IF(ISNUMBER(SEARCH("milk", AD133)), "Yes", "No")</f>
        <v>Yes</v>
      </c>
      <c r="P133" s="5" t="str">
        <f t="shared" si="34"/>
        <v>No</v>
      </c>
      <c r="Q133" s="5" t="str">
        <f t="shared" si="35"/>
        <v>No</v>
      </c>
      <c r="R133" s="5" t="str">
        <f t="shared" si="36"/>
        <v>No</v>
      </c>
      <c r="S133" s="5" t="str">
        <f t="shared" si="37"/>
        <v>No</v>
      </c>
      <c r="T133" s="5" t="str">
        <f t="shared" si="38"/>
        <v>No</v>
      </c>
      <c r="U133" s="5" t="str">
        <f t="shared" si="39"/>
        <v>No</v>
      </c>
      <c r="V133" s="5" t="str">
        <f t="shared" si="86"/>
        <v>No</v>
      </c>
      <c r="W133" s="5" t="str">
        <f t="shared" si="40"/>
        <v>No</v>
      </c>
      <c r="X133" s="5" t="str">
        <f t="shared" si="41"/>
        <v>No</v>
      </c>
      <c r="Y133" s="5" t="str">
        <f t="shared" si="42"/>
        <v>No</v>
      </c>
      <c r="Z133" s="5" t="str">
        <f t="shared" si="43"/>
        <v>No</v>
      </c>
      <c r="AA133" s="5" t="str">
        <f t="shared" si="85"/>
        <v>No</v>
      </c>
      <c r="AB133" s="5" t="str">
        <f t="shared" si="45"/>
        <v>No</v>
      </c>
      <c r="AC133" s="5" t="str">
        <f t="shared" si="46"/>
        <v>No</v>
      </c>
      <c r="AD133" s="1" t="s">
        <v>360</v>
      </c>
      <c r="AE133" s="32"/>
      <c r="AF133" s="28"/>
    </row>
    <row r="134" spans="1:32" x14ac:dyDescent="0.25">
      <c r="A134" s="32" t="s">
        <v>462</v>
      </c>
      <c r="B134" s="28" t="s">
        <v>66</v>
      </c>
      <c r="C134" s="1" t="s">
        <v>186</v>
      </c>
      <c r="D134" s="1" t="s">
        <v>155</v>
      </c>
      <c r="E134" s="4" t="s">
        <v>479</v>
      </c>
      <c r="F134" s="5" t="s">
        <v>313</v>
      </c>
      <c r="G134" s="5" t="str">
        <f t="shared" si="51"/>
        <v>No</v>
      </c>
      <c r="H134" s="5" t="str">
        <f t="shared" si="28"/>
        <v>No</v>
      </c>
      <c r="I134" s="5" t="str">
        <f t="shared" si="29"/>
        <v>No</v>
      </c>
      <c r="J134" s="5" t="str">
        <f t="shared" si="30"/>
        <v>No</v>
      </c>
      <c r="K134" s="5" t="str">
        <f t="shared" si="87"/>
        <v>Yes</v>
      </c>
      <c r="L134" s="5" t="str">
        <f t="shared" si="31"/>
        <v>No</v>
      </c>
      <c r="M134" s="5" t="str">
        <f t="shared" si="32"/>
        <v>No</v>
      </c>
      <c r="N134" s="5" t="str">
        <f t="shared" si="47"/>
        <v>Yes</v>
      </c>
      <c r="O134" s="5" t="str">
        <f>IF(ISNUMBER(SEARCH("milk", AD134)), "Yes", "No")</f>
        <v>Yes</v>
      </c>
      <c r="P134" s="5" t="str">
        <f t="shared" si="34"/>
        <v>No</v>
      </c>
      <c r="Q134" s="5" t="str">
        <f t="shared" si="35"/>
        <v>No</v>
      </c>
      <c r="R134" s="5" t="str">
        <f t="shared" si="36"/>
        <v>No</v>
      </c>
      <c r="S134" s="5" t="str">
        <f t="shared" si="37"/>
        <v>No</v>
      </c>
      <c r="T134" s="5" t="str">
        <f t="shared" si="38"/>
        <v>No</v>
      </c>
      <c r="U134" s="5" t="str">
        <f t="shared" si="39"/>
        <v>No</v>
      </c>
      <c r="V134" s="5" t="str">
        <f t="shared" si="86"/>
        <v>No</v>
      </c>
      <c r="W134" s="5" t="str">
        <f t="shared" si="40"/>
        <v>No</v>
      </c>
      <c r="X134" s="5" t="str">
        <f t="shared" si="41"/>
        <v>No</v>
      </c>
      <c r="Y134" s="5" t="str">
        <f t="shared" si="42"/>
        <v>No</v>
      </c>
      <c r="Z134" s="5" t="str">
        <f t="shared" si="43"/>
        <v>No</v>
      </c>
      <c r="AA134" s="5" t="str">
        <f t="shared" si="85"/>
        <v>No</v>
      </c>
      <c r="AB134" s="5" t="str">
        <f t="shared" si="45"/>
        <v>No</v>
      </c>
      <c r="AC134" s="5" t="str">
        <f t="shared" si="46"/>
        <v>No</v>
      </c>
      <c r="AD134" s="1" t="s">
        <v>404</v>
      </c>
      <c r="AE134" s="32"/>
      <c r="AF134" s="28"/>
    </row>
    <row r="135" spans="1:32" x14ac:dyDescent="0.25">
      <c r="A135" s="32" t="s">
        <v>463</v>
      </c>
      <c r="B135" s="28" t="s">
        <v>74</v>
      </c>
      <c r="C135" s="1" t="s">
        <v>186</v>
      </c>
      <c r="D135" s="1" t="s">
        <v>155</v>
      </c>
      <c r="E135" s="4" t="s">
        <v>479</v>
      </c>
      <c r="F135" s="5" t="s">
        <v>313</v>
      </c>
      <c r="G135" s="5" t="str">
        <f t="shared" si="51"/>
        <v>No</v>
      </c>
      <c r="H135" s="5" t="str">
        <f t="shared" si="28"/>
        <v>No</v>
      </c>
      <c r="I135" s="5" t="str">
        <f t="shared" si="29"/>
        <v>No</v>
      </c>
      <c r="J135" s="5" t="str">
        <f t="shared" si="30"/>
        <v>No</v>
      </c>
      <c r="K135" s="5" t="str">
        <f t="shared" si="87"/>
        <v>Yes</v>
      </c>
      <c r="L135" s="5" t="str">
        <f t="shared" si="31"/>
        <v>No</v>
      </c>
      <c r="M135" s="5" t="str">
        <f t="shared" si="32"/>
        <v>No</v>
      </c>
      <c r="N135" s="5" t="str">
        <f t="shared" si="47"/>
        <v>Yes</v>
      </c>
      <c r="O135" s="5" t="str">
        <f t="shared" ref="O135:O151" si="88">IF(ISNUMBER(SEARCH("milk", AD135)), "Yes", "No")</f>
        <v>Yes</v>
      </c>
      <c r="P135" s="5" t="str">
        <f t="shared" si="34"/>
        <v>No</v>
      </c>
      <c r="Q135" s="5" t="str">
        <f t="shared" si="35"/>
        <v>No</v>
      </c>
      <c r="R135" s="5" t="str">
        <f t="shared" si="36"/>
        <v>No</v>
      </c>
      <c r="S135" s="5" t="str">
        <f t="shared" si="37"/>
        <v>No</v>
      </c>
      <c r="T135" s="5" t="str">
        <f t="shared" si="38"/>
        <v>No</v>
      </c>
      <c r="U135" s="5" t="str">
        <f t="shared" si="39"/>
        <v>No</v>
      </c>
      <c r="V135" s="5" t="str">
        <f t="shared" si="86"/>
        <v>No</v>
      </c>
      <c r="W135" s="5" t="str">
        <f t="shared" si="40"/>
        <v>No</v>
      </c>
      <c r="X135" s="5" t="str">
        <f t="shared" si="41"/>
        <v>No</v>
      </c>
      <c r="Y135" s="5" t="str">
        <f t="shared" si="42"/>
        <v>No</v>
      </c>
      <c r="Z135" s="5" t="str">
        <f t="shared" si="43"/>
        <v>No</v>
      </c>
      <c r="AA135" s="5" t="str">
        <f t="shared" si="85"/>
        <v>No</v>
      </c>
      <c r="AB135" s="5" t="str">
        <f t="shared" si="45"/>
        <v>No</v>
      </c>
      <c r="AC135" s="5" t="str">
        <f t="shared" si="46"/>
        <v>No</v>
      </c>
      <c r="AD135" s="1" t="s">
        <v>405</v>
      </c>
      <c r="AE135" s="32"/>
      <c r="AF135" s="28"/>
    </row>
    <row r="136" spans="1:32" x14ac:dyDescent="0.25">
      <c r="A136" s="32" t="s">
        <v>464</v>
      </c>
      <c r="B136" s="28" t="s">
        <v>188</v>
      </c>
      <c r="C136" s="1" t="s">
        <v>186</v>
      </c>
      <c r="D136" s="1" t="s">
        <v>155</v>
      </c>
      <c r="E136" s="4" t="s">
        <v>479</v>
      </c>
      <c r="F136" s="10" t="s">
        <v>313</v>
      </c>
      <c r="G136" s="5" t="str">
        <f t="shared" si="51"/>
        <v>No</v>
      </c>
      <c r="H136" s="5" t="str">
        <f t="shared" si="28"/>
        <v>No</v>
      </c>
      <c r="I136" s="5" t="str">
        <f t="shared" si="29"/>
        <v>No</v>
      </c>
      <c r="J136" s="5" t="str">
        <f t="shared" si="30"/>
        <v>No</v>
      </c>
      <c r="K136" s="5" t="str">
        <f t="shared" si="87"/>
        <v>Yes</v>
      </c>
      <c r="L136" s="5" t="str">
        <f t="shared" si="31"/>
        <v>No</v>
      </c>
      <c r="M136" s="5" t="str">
        <f t="shared" si="32"/>
        <v>No</v>
      </c>
      <c r="N136" s="5" t="str">
        <f t="shared" si="47"/>
        <v>Yes</v>
      </c>
      <c r="O136" s="5" t="str">
        <f t="shared" si="88"/>
        <v>Yes</v>
      </c>
      <c r="P136" s="5" t="str">
        <f t="shared" si="34"/>
        <v>No</v>
      </c>
      <c r="Q136" s="5" t="str">
        <f t="shared" si="35"/>
        <v>No</v>
      </c>
      <c r="R136" s="5" t="str">
        <f t="shared" si="36"/>
        <v>No</v>
      </c>
      <c r="S136" s="5" t="str">
        <f t="shared" si="37"/>
        <v>No</v>
      </c>
      <c r="T136" s="5" t="str">
        <f t="shared" si="38"/>
        <v>No</v>
      </c>
      <c r="U136" s="5" t="str">
        <f t="shared" si="39"/>
        <v>No</v>
      </c>
      <c r="V136" s="5" t="str">
        <f t="shared" si="86"/>
        <v>No</v>
      </c>
      <c r="W136" s="5" t="str">
        <f t="shared" si="40"/>
        <v>No</v>
      </c>
      <c r="X136" s="5" t="str">
        <f t="shared" si="41"/>
        <v>No</v>
      </c>
      <c r="Y136" s="5" t="str">
        <f t="shared" si="42"/>
        <v>No</v>
      </c>
      <c r="Z136" s="5" t="str">
        <f t="shared" si="43"/>
        <v>No</v>
      </c>
      <c r="AA136" s="5" t="str">
        <f t="shared" si="85"/>
        <v>No</v>
      </c>
      <c r="AB136" s="5" t="str">
        <f t="shared" si="45"/>
        <v>No</v>
      </c>
      <c r="AC136" s="5" t="str">
        <f t="shared" si="46"/>
        <v>No</v>
      </c>
      <c r="AD136" s="1" t="s">
        <v>406</v>
      </c>
      <c r="AE136" s="32"/>
      <c r="AF136" s="28"/>
    </row>
    <row r="137" spans="1:32" x14ac:dyDescent="0.25">
      <c r="A137" s="32" t="s">
        <v>189</v>
      </c>
      <c r="B137" s="28" t="s">
        <v>190</v>
      </c>
      <c r="C137" s="1" t="s">
        <v>186</v>
      </c>
      <c r="D137" s="1" t="s">
        <v>155</v>
      </c>
      <c r="E137" s="4" t="str">
        <f>IF(ISNUMBER(SEARCH("gelatine", AD137)), "No", "Yes")</f>
        <v>No</v>
      </c>
      <c r="F137" s="10" t="s">
        <v>313</v>
      </c>
      <c r="G137" s="5" t="str">
        <f t="shared" si="51"/>
        <v>No</v>
      </c>
      <c r="H137" s="5" t="str">
        <f t="shared" ref="H137:H200" si="89">IF(ISNUMBER(SEARCH("barley", AD137)), "Yes", "No")</f>
        <v>No</v>
      </c>
      <c r="I137" s="5" t="str">
        <f t="shared" ref="I137:I200" si="90">IF(ISNUMBER(SEARCH("oats", AD137)), "Yes", "No")</f>
        <v>No</v>
      </c>
      <c r="J137" s="5" t="str">
        <f t="shared" ref="J137:J200" si="91">IF(ISNUMBER(SEARCH("crustaceans", AD137)), "Yes", "No")</f>
        <v>No</v>
      </c>
      <c r="K137" s="5" t="str">
        <f t="shared" si="87"/>
        <v>No</v>
      </c>
      <c r="L137" s="5" t="str">
        <f t="shared" ref="L137:L200" si="92">IF(ISNUMBER(SEARCH("fish", AD137)), "Yes", "No")</f>
        <v>No</v>
      </c>
      <c r="M137" s="5" t="str">
        <f t="shared" ref="M137:M200" si="93">IF(ISNUMBER(SEARCH("peanuts", AD137)), "Yes", "No")</f>
        <v>No</v>
      </c>
      <c r="N137" s="5" t="str">
        <f t="shared" si="47"/>
        <v>No</v>
      </c>
      <c r="O137" s="5" t="str">
        <f t="shared" si="88"/>
        <v>Yes</v>
      </c>
      <c r="P137" s="5" t="str">
        <f t="shared" ref="P137:P200" si="94">IF(ISNUMBER(SEARCH("almond", AD137)), "Yes", "No")</f>
        <v>No</v>
      </c>
      <c r="Q137" s="5" t="str">
        <f t="shared" ref="Q137:Q200" si="95">IF(ISNUMBER(SEARCH("hazelnut", AD137)), "Yes", "No")</f>
        <v>No</v>
      </c>
      <c r="R137" s="5" t="str">
        <f t="shared" ref="R137:R200" si="96">IF(ISNUMBER(SEARCH("walnut", AD137)), "Yes", "No")</f>
        <v>No</v>
      </c>
      <c r="S137" s="5" t="str">
        <f t="shared" ref="S137:S200" si="97">IF(ISNUMBER(SEARCH("cashew", AD137)), "Yes", "No")</f>
        <v>No</v>
      </c>
      <c r="T137" s="5" t="str">
        <f t="shared" ref="T137:T200" si="98">IF(ISNUMBER(SEARCH("pecan", AD137)), "Yes", "No")</f>
        <v>No</v>
      </c>
      <c r="U137" s="5" t="str">
        <f t="shared" ref="U137:U200" si="99">IF(ISNUMBER(SEARCH("brazil nut", AD137)), "Yes", "No")</f>
        <v>No</v>
      </c>
      <c r="V137" s="5" t="str">
        <f t="shared" si="86"/>
        <v>No</v>
      </c>
      <c r="W137" s="5" t="str">
        <f t="shared" ref="W137:W200" si="100">IF(OR(ISNUMBER(SEARCH("macadamia", AD137)),ISNUMBER(SEARCH("queensland",AD137))), "Yes", "No")</f>
        <v>No</v>
      </c>
      <c r="X137" s="5" t="str">
        <f t="shared" ref="X137:X200" si="101">IF(ISNUMBER(SEARCH("celery", AD137)), "Yes", "No")</f>
        <v>No</v>
      </c>
      <c r="Y137" s="5" t="str">
        <f t="shared" ref="Y137:Y200" si="102">IF(ISNUMBER(SEARCH("mustard", AD137)), "Yes", "No")</f>
        <v>No</v>
      </c>
      <c r="Z137" s="5" t="str">
        <f t="shared" ref="Z137:Z200" si="103">IF(ISNUMBER(SEARCH("sesame", AD137)), "Yes", "No")</f>
        <v>No</v>
      </c>
      <c r="AA137" s="5" t="str">
        <f t="shared" si="85"/>
        <v>No</v>
      </c>
      <c r="AB137" s="5" t="str">
        <f t="shared" ref="AB137:AB200" si="104">IF(ISNUMBER(SEARCH("lupin", AD137)), "Yes", "No")</f>
        <v>No</v>
      </c>
      <c r="AC137" s="5" t="str">
        <f t="shared" ref="AC137:AC200" si="105">IF(ISNUMBER(SEARCH("molluscs", AD137)), "Yes", "No")</f>
        <v>No</v>
      </c>
      <c r="AD137" s="1" t="s">
        <v>407</v>
      </c>
      <c r="AE137" s="32"/>
      <c r="AF137" s="28"/>
    </row>
    <row r="138" spans="1:32" x14ac:dyDescent="0.25">
      <c r="A138" s="33" t="s">
        <v>191</v>
      </c>
      <c r="B138" s="28" t="s">
        <v>89</v>
      </c>
      <c r="C138" s="1" t="s">
        <v>186</v>
      </c>
      <c r="D138" s="1" t="s">
        <v>155</v>
      </c>
      <c r="E138" s="4" t="s">
        <v>479</v>
      </c>
      <c r="F138" s="5" t="s">
        <v>313</v>
      </c>
      <c r="G138" s="5" t="str">
        <f t="shared" si="51"/>
        <v>No</v>
      </c>
      <c r="H138" s="5" t="str">
        <f t="shared" si="89"/>
        <v>No</v>
      </c>
      <c r="I138" s="5" t="str">
        <f t="shared" si="90"/>
        <v>No</v>
      </c>
      <c r="J138" s="5" t="str">
        <f t="shared" si="91"/>
        <v>No</v>
      </c>
      <c r="K138" s="5" t="str">
        <f t="shared" si="87"/>
        <v>Yes</v>
      </c>
      <c r="L138" s="5" t="str">
        <f t="shared" si="92"/>
        <v>No</v>
      </c>
      <c r="M138" s="5" t="str">
        <f t="shared" si="93"/>
        <v>No</v>
      </c>
      <c r="N138" s="5" t="str">
        <f t="shared" si="47"/>
        <v>Yes</v>
      </c>
      <c r="O138" s="5" t="str">
        <f t="shared" si="88"/>
        <v>Yes</v>
      </c>
      <c r="P138" s="5" t="str">
        <f t="shared" si="94"/>
        <v>No</v>
      </c>
      <c r="Q138" s="5" t="str">
        <f t="shared" si="95"/>
        <v>No</v>
      </c>
      <c r="R138" s="5" t="str">
        <f t="shared" si="96"/>
        <v>No</v>
      </c>
      <c r="S138" s="5" t="str">
        <f t="shared" si="97"/>
        <v>No</v>
      </c>
      <c r="T138" s="5" t="str">
        <f t="shared" si="98"/>
        <v>No</v>
      </c>
      <c r="U138" s="5" t="str">
        <f t="shared" si="99"/>
        <v>No</v>
      </c>
      <c r="V138" s="5" t="str">
        <f t="shared" si="86"/>
        <v>No</v>
      </c>
      <c r="W138" s="5" t="str">
        <f t="shared" si="100"/>
        <v>No</v>
      </c>
      <c r="X138" s="5" t="str">
        <f t="shared" si="101"/>
        <v>No</v>
      </c>
      <c r="Y138" s="5" t="str">
        <f t="shared" si="102"/>
        <v>No</v>
      </c>
      <c r="Z138" s="5" t="str">
        <f t="shared" si="103"/>
        <v>No</v>
      </c>
      <c r="AA138" s="5" t="str">
        <f t="shared" si="85"/>
        <v>No</v>
      </c>
      <c r="AB138" s="5" t="str">
        <f t="shared" si="104"/>
        <v>No</v>
      </c>
      <c r="AC138" s="5" t="str">
        <f t="shared" si="105"/>
        <v>No</v>
      </c>
      <c r="AD138" s="1" t="s">
        <v>367</v>
      </c>
      <c r="AE138" s="33"/>
      <c r="AF138" s="28"/>
    </row>
    <row r="139" spans="1:32" x14ac:dyDescent="0.25">
      <c r="A139" s="32" t="s">
        <v>465</v>
      </c>
      <c r="B139" s="28" t="s">
        <v>192</v>
      </c>
      <c r="C139" s="1" t="s">
        <v>186</v>
      </c>
      <c r="D139" s="1" t="s">
        <v>155</v>
      </c>
      <c r="E139" s="4" t="s">
        <v>479</v>
      </c>
      <c r="F139" s="11" t="s">
        <v>313</v>
      </c>
      <c r="G139" s="5" t="str">
        <f t="shared" si="51"/>
        <v>No</v>
      </c>
      <c r="H139" s="5" t="str">
        <f t="shared" si="89"/>
        <v>No</v>
      </c>
      <c r="I139" s="5" t="str">
        <f t="shared" si="90"/>
        <v>No</v>
      </c>
      <c r="J139" s="5" t="str">
        <f t="shared" si="91"/>
        <v>No</v>
      </c>
      <c r="K139" s="5" t="str">
        <f t="shared" si="87"/>
        <v>Yes</v>
      </c>
      <c r="L139" s="5" t="str">
        <f t="shared" si="92"/>
        <v>No</v>
      </c>
      <c r="M139" s="5" t="str">
        <f t="shared" si="93"/>
        <v>No</v>
      </c>
      <c r="N139" s="5" t="str">
        <f t="shared" ref="N139:N202" si="106">IF(ISNUMBER(SEARCH("soya", AD139)), "Yes", "No")</f>
        <v>Yes</v>
      </c>
      <c r="O139" s="5" t="str">
        <f t="shared" si="88"/>
        <v>Yes</v>
      </c>
      <c r="P139" s="5" t="str">
        <f t="shared" si="94"/>
        <v>No</v>
      </c>
      <c r="Q139" s="5" t="str">
        <f t="shared" si="95"/>
        <v>No</v>
      </c>
      <c r="R139" s="5" t="str">
        <f t="shared" si="96"/>
        <v>No</v>
      </c>
      <c r="S139" s="5" t="str">
        <f t="shared" si="97"/>
        <v>No</v>
      </c>
      <c r="T139" s="5" t="str">
        <f t="shared" si="98"/>
        <v>No</v>
      </c>
      <c r="U139" s="5" t="str">
        <f t="shared" si="99"/>
        <v>No</v>
      </c>
      <c r="V139" s="5" t="str">
        <f t="shared" si="86"/>
        <v>No</v>
      </c>
      <c r="W139" s="5" t="str">
        <f t="shared" si="100"/>
        <v>No</v>
      </c>
      <c r="X139" s="5" t="str">
        <f t="shared" si="101"/>
        <v>No</v>
      </c>
      <c r="Y139" s="5" t="str">
        <f t="shared" si="102"/>
        <v>No</v>
      </c>
      <c r="Z139" s="5" t="str">
        <f t="shared" si="103"/>
        <v>No</v>
      </c>
      <c r="AA139" s="5" t="str">
        <f t="shared" si="85"/>
        <v>No</v>
      </c>
      <c r="AB139" s="5" t="str">
        <f t="shared" si="104"/>
        <v>No</v>
      </c>
      <c r="AC139" s="5" t="str">
        <f t="shared" si="105"/>
        <v>No</v>
      </c>
      <c r="AD139" s="1" t="s">
        <v>408</v>
      </c>
      <c r="AE139" s="32"/>
      <c r="AF139" s="28"/>
    </row>
    <row r="140" spans="1:32" x14ac:dyDescent="0.25">
      <c r="A140" s="32" t="s">
        <v>466</v>
      </c>
      <c r="B140" s="28" t="s">
        <v>193</v>
      </c>
      <c r="C140" s="1" t="s">
        <v>186</v>
      </c>
      <c r="D140" s="1" t="s">
        <v>155</v>
      </c>
      <c r="E140" s="4" t="s">
        <v>325</v>
      </c>
      <c r="F140" s="11" t="s">
        <v>313</v>
      </c>
      <c r="G140" s="5" t="str">
        <f t="shared" si="51"/>
        <v>No</v>
      </c>
      <c r="H140" s="5" t="str">
        <f t="shared" si="89"/>
        <v>No</v>
      </c>
      <c r="I140" s="5" t="str">
        <f t="shared" si="90"/>
        <v>No</v>
      </c>
      <c r="J140" s="5" t="str">
        <f t="shared" si="91"/>
        <v>No</v>
      </c>
      <c r="K140" s="5" t="str">
        <f t="shared" si="87"/>
        <v>Yes</v>
      </c>
      <c r="L140" s="5" t="str">
        <f t="shared" si="92"/>
        <v>No</v>
      </c>
      <c r="M140" s="5" t="str">
        <f t="shared" si="93"/>
        <v>No</v>
      </c>
      <c r="N140" s="5" t="str">
        <f t="shared" si="106"/>
        <v>No</v>
      </c>
      <c r="O140" s="5" t="str">
        <f t="shared" si="88"/>
        <v>Yes</v>
      </c>
      <c r="P140" s="5" t="str">
        <f t="shared" si="94"/>
        <v>No</v>
      </c>
      <c r="Q140" s="5" t="str">
        <f t="shared" si="95"/>
        <v>No</v>
      </c>
      <c r="R140" s="5" t="str">
        <f t="shared" si="96"/>
        <v>No</v>
      </c>
      <c r="S140" s="5" t="str">
        <f t="shared" si="97"/>
        <v>No</v>
      </c>
      <c r="T140" s="5" t="str">
        <f t="shared" si="98"/>
        <v>No</v>
      </c>
      <c r="U140" s="5" t="str">
        <f t="shared" si="99"/>
        <v>No</v>
      </c>
      <c r="V140" s="5" t="str">
        <f t="shared" si="86"/>
        <v>No</v>
      </c>
      <c r="W140" s="5" t="str">
        <f t="shared" si="100"/>
        <v>No</v>
      </c>
      <c r="X140" s="5" t="str">
        <f t="shared" si="101"/>
        <v>No</v>
      </c>
      <c r="Y140" s="5" t="str">
        <f t="shared" si="102"/>
        <v>No</v>
      </c>
      <c r="Z140" s="5" t="str">
        <f t="shared" si="103"/>
        <v>No</v>
      </c>
      <c r="AA140" s="5" t="str">
        <f t="shared" si="85"/>
        <v>No</v>
      </c>
      <c r="AB140" s="5" t="str">
        <f t="shared" si="104"/>
        <v>No</v>
      </c>
      <c r="AC140" s="5" t="str">
        <f t="shared" si="105"/>
        <v>No</v>
      </c>
      <c r="AD140" s="1" t="s">
        <v>409</v>
      </c>
      <c r="AE140" s="32"/>
      <c r="AF140" s="28"/>
    </row>
    <row r="141" spans="1:32" x14ac:dyDescent="0.25">
      <c r="A141" s="32" t="s">
        <v>467</v>
      </c>
      <c r="B141" s="28" t="s">
        <v>194</v>
      </c>
      <c r="C141" s="1" t="s">
        <v>186</v>
      </c>
      <c r="D141" s="1" t="s">
        <v>155</v>
      </c>
      <c r="E141" s="4" t="s">
        <v>325</v>
      </c>
      <c r="F141" s="10" t="s">
        <v>313</v>
      </c>
      <c r="G141" s="5" t="str">
        <f t="shared" si="51"/>
        <v>No</v>
      </c>
      <c r="H141" s="5" t="str">
        <f t="shared" si="89"/>
        <v>Yes</v>
      </c>
      <c r="I141" s="5" t="str">
        <f t="shared" si="90"/>
        <v>No</v>
      </c>
      <c r="J141" s="5" t="str">
        <f t="shared" si="91"/>
        <v>No</v>
      </c>
      <c r="K141" s="5" t="str">
        <f t="shared" si="87"/>
        <v>Yes</v>
      </c>
      <c r="L141" s="5" t="str">
        <f t="shared" si="92"/>
        <v>No</v>
      </c>
      <c r="M141" s="5" t="str">
        <f t="shared" si="93"/>
        <v>No</v>
      </c>
      <c r="N141" s="5" t="str">
        <f t="shared" si="106"/>
        <v>Yes</v>
      </c>
      <c r="O141" s="5" t="str">
        <f t="shared" si="88"/>
        <v>Yes</v>
      </c>
      <c r="P141" s="5" t="str">
        <f t="shared" si="94"/>
        <v>No</v>
      </c>
      <c r="Q141" s="5" t="str">
        <f t="shared" si="95"/>
        <v>No</v>
      </c>
      <c r="R141" s="5" t="str">
        <f t="shared" si="96"/>
        <v>No</v>
      </c>
      <c r="S141" s="5" t="str">
        <f t="shared" si="97"/>
        <v>No</v>
      </c>
      <c r="T141" s="5" t="str">
        <f t="shared" si="98"/>
        <v>No</v>
      </c>
      <c r="U141" s="5" t="str">
        <f t="shared" si="99"/>
        <v>No</v>
      </c>
      <c r="V141" s="5" t="str">
        <f t="shared" si="86"/>
        <v>No</v>
      </c>
      <c r="W141" s="5" t="str">
        <f t="shared" si="100"/>
        <v>No</v>
      </c>
      <c r="X141" s="5" t="str">
        <f t="shared" si="101"/>
        <v>No</v>
      </c>
      <c r="Y141" s="5" t="str">
        <f t="shared" si="102"/>
        <v>No</v>
      </c>
      <c r="Z141" s="5" t="str">
        <f t="shared" si="103"/>
        <v>No</v>
      </c>
      <c r="AA141" s="5" t="str">
        <f>IF(OR(ISNUMBER(SEARCH("sulphur", AD141)),ISNUMBER(SEARCH("sulphite",AD141))), "Yes", "No")</f>
        <v>No</v>
      </c>
      <c r="AB141" s="5" t="str">
        <f t="shared" si="104"/>
        <v>No</v>
      </c>
      <c r="AC141" s="5" t="str">
        <f t="shared" si="105"/>
        <v>No</v>
      </c>
      <c r="AD141" s="1" t="s">
        <v>510</v>
      </c>
      <c r="AE141" s="32"/>
      <c r="AF141" s="28"/>
    </row>
    <row r="142" spans="1:32" x14ac:dyDescent="0.25">
      <c r="A142" s="34" t="s">
        <v>196</v>
      </c>
      <c r="B142" s="30" t="s">
        <v>197</v>
      </c>
      <c r="C142" s="1" t="s">
        <v>186</v>
      </c>
      <c r="D142" s="1" t="s">
        <v>155</v>
      </c>
      <c r="E142" s="4" t="s">
        <v>479</v>
      </c>
      <c r="F142" s="10" t="s">
        <v>313</v>
      </c>
      <c r="G142" s="5" t="str">
        <f t="shared" si="51"/>
        <v>No</v>
      </c>
      <c r="H142" s="5" t="str">
        <f t="shared" si="89"/>
        <v>No</v>
      </c>
      <c r="I142" s="5" t="str">
        <f t="shared" si="90"/>
        <v>No</v>
      </c>
      <c r="J142" s="5" t="str">
        <f t="shared" si="91"/>
        <v>No</v>
      </c>
      <c r="K142" s="5" t="str">
        <f t="shared" si="87"/>
        <v>Yes</v>
      </c>
      <c r="L142" s="5" t="str">
        <f t="shared" si="92"/>
        <v>No</v>
      </c>
      <c r="M142" s="5" t="str">
        <f t="shared" si="93"/>
        <v>No</v>
      </c>
      <c r="N142" s="5" t="str">
        <f t="shared" si="106"/>
        <v>No</v>
      </c>
      <c r="O142" s="5" t="str">
        <f t="shared" si="88"/>
        <v>Yes</v>
      </c>
      <c r="P142" s="5" t="str">
        <f t="shared" si="94"/>
        <v>No</v>
      </c>
      <c r="Q142" s="5" t="str">
        <f t="shared" si="95"/>
        <v>No</v>
      </c>
      <c r="R142" s="5" t="str">
        <f t="shared" si="96"/>
        <v>No</v>
      </c>
      <c r="S142" s="5" t="str">
        <f t="shared" si="97"/>
        <v>No</v>
      </c>
      <c r="T142" s="5" t="str">
        <f t="shared" si="98"/>
        <v>No</v>
      </c>
      <c r="U142" s="5" t="str">
        <f t="shared" si="99"/>
        <v>No</v>
      </c>
      <c r="V142" s="5" t="str">
        <f t="shared" si="86"/>
        <v>No</v>
      </c>
      <c r="W142" s="5" t="str">
        <f t="shared" si="100"/>
        <v>No</v>
      </c>
      <c r="X142" s="5" t="str">
        <f t="shared" si="101"/>
        <v>No</v>
      </c>
      <c r="Y142" s="5" t="str">
        <f t="shared" si="102"/>
        <v>No</v>
      </c>
      <c r="Z142" s="5" t="str">
        <f t="shared" si="103"/>
        <v>No</v>
      </c>
      <c r="AA142" s="5" t="str">
        <f t="shared" ref="AA142:AA154" si="107">IF(OR(ISNUMBER(SEARCH("sulphur", AD142)),ISNUMBER(SEARCH("sulphite",AD142))), "Yes", "No")</f>
        <v>No</v>
      </c>
      <c r="AB142" s="5" t="str">
        <f t="shared" si="104"/>
        <v>No</v>
      </c>
      <c r="AC142" s="5" t="str">
        <f t="shared" si="105"/>
        <v>No</v>
      </c>
      <c r="AD142" s="1" t="s">
        <v>411</v>
      </c>
      <c r="AE142" s="34"/>
      <c r="AF142" s="30"/>
    </row>
    <row r="143" spans="1:32" x14ac:dyDescent="0.25">
      <c r="A143" s="32" t="s">
        <v>469</v>
      </c>
      <c r="B143" s="28" t="s">
        <v>198</v>
      </c>
      <c r="C143" s="1" t="s">
        <v>186</v>
      </c>
      <c r="D143" s="1" t="s">
        <v>155</v>
      </c>
      <c r="E143" s="4" t="str">
        <f t="shared" ref="E143:E151" si="108">IF(ISNUMBER(SEARCH("gelatine", AD143)), "No", "Yes")</f>
        <v>No</v>
      </c>
      <c r="F143" s="10" t="s">
        <v>313</v>
      </c>
      <c r="G143" s="5" t="str">
        <f t="shared" si="51"/>
        <v>No</v>
      </c>
      <c r="H143" s="5" t="str">
        <f t="shared" si="89"/>
        <v>No</v>
      </c>
      <c r="I143" s="5" t="str">
        <f t="shared" si="90"/>
        <v>No</v>
      </c>
      <c r="J143" s="5" t="str">
        <f t="shared" si="91"/>
        <v>No</v>
      </c>
      <c r="K143" s="5" t="str">
        <f t="shared" si="87"/>
        <v>No</v>
      </c>
      <c r="L143" s="5" t="str">
        <f t="shared" si="92"/>
        <v>No</v>
      </c>
      <c r="M143" s="5" t="str">
        <f t="shared" si="93"/>
        <v>No</v>
      </c>
      <c r="N143" s="5" t="str">
        <f t="shared" si="106"/>
        <v>Yes</v>
      </c>
      <c r="O143" s="5" t="str">
        <f t="shared" si="88"/>
        <v>Yes</v>
      </c>
      <c r="P143" s="5" t="str">
        <f t="shared" si="94"/>
        <v>No</v>
      </c>
      <c r="Q143" s="5" t="str">
        <f t="shared" si="95"/>
        <v>No</v>
      </c>
      <c r="R143" s="5" t="str">
        <f t="shared" si="96"/>
        <v>No</v>
      </c>
      <c r="S143" s="5" t="str">
        <f t="shared" si="97"/>
        <v>No</v>
      </c>
      <c r="T143" s="5" t="str">
        <f t="shared" si="98"/>
        <v>No</v>
      </c>
      <c r="U143" s="5" t="str">
        <f t="shared" si="99"/>
        <v>No</v>
      </c>
      <c r="V143" s="5" t="str">
        <f t="shared" si="86"/>
        <v>No</v>
      </c>
      <c r="W143" s="5" t="str">
        <f t="shared" si="100"/>
        <v>No</v>
      </c>
      <c r="X143" s="5" t="str">
        <f t="shared" si="101"/>
        <v>No</v>
      </c>
      <c r="Y143" s="5" t="str">
        <f t="shared" si="102"/>
        <v>No</v>
      </c>
      <c r="Z143" s="5" t="str">
        <f t="shared" si="103"/>
        <v>No</v>
      </c>
      <c r="AA143" s="5" t="str">
        <f t="shared" si="107"/>
        <v>No</v>
      </c>
      <c r="AB143" s="5" t="str">
        <f t="shared" si="104"/>
        <v>No</v>
      </c>
      <c r="AC143" s="5" t="str">
        <f t="shared" si="105"/>
        <v>No</v>
      </c>
      <c r="AD143" s="1" t="s">
        <v>412</v>
      </c>
      <c r="AE143" s="32"/>
      <c r="AF143" s="28"/>
    </row>
    <row r="144" spans="1:32" x14ac:dyDescent="0.25">
      <c r="A144" s="32" t="s">
        <v>470</v>
      </c>
      <c r="B144" s="28" t="s">
        <v>199</v>
      </c>
      <c r="C144" s="1" t="s">
        <v>186</v>
      </c>
      <c r="D144" s="1" t="s">
        <v>155</v>
      </c>
      <c r="E144" s="4" t="s">
        <v>479</v>
      </c>
      <c r="F144" s="10" t="s">
        <v>313</v>
      </c>
      <c r="G144" s="5" t="str">
        <f t="shared" si="51"/>
        <v>No</v>
      </c>
      <c r="H144" s="5" t="str">
        <f t="shared" si="89"/>
        <v>Yes</v>
      </c>
      <c r="I144" s="5" t="str">
        <f t="shared" si="90"/>
        <v>No</v>
      </c>
      <c r="J144" s="5" t="str">
        <f t="shared" si="91"/>
        <v>No</v>
      </c>
      <c r="K144" s="5" t="str">
        <f t="shared" si="87"/>
        <v>Yes</v>
      </c>
      <c r="L144" s="5" t="str">
        <f t="shared" si="92"/>
        <v>No</v>
      </c>
      <c r="M144" s="5" t="str">
        <f t="shared" si="93"/>
        <v>No</v>
      </c>
      <c r="N144" s="5" t="str">
        <f t="shared" si="106"/>
        <v>Yes</v>
      </c>
      <c r="O144" s="5" t="str">
        <f t="shared" si="88"/>
        <v>Yes</v>
      </c>
      <c r="P144" s="5" t="str">
        <f t="shared" si="94"/>
        <v>No</v>
      </c>
      <c r="Q144" s="5" t="str">
        <f t="shared" si="95"/>
        <v>No</v>
      </c>
      <c r="R144" s="5" t="str">
        <f t="shared" si="96"/>
        <v>No</v>
      </c>
      <c r="S144" s="5" t="str">
        <f t="shared" si="97"/>
        <v>No</v>
      </c>
      <c r="T144" s="5" t="str">
        <f t="shared" si="98"/>
        <v>No</v>
      </c>
      <c r="U144" s="5" t="str">
        <f t="shared" si="99"/>
        <v>No</v>
      </c>
      <c r="V144" s="5" t="str">
        <f t="shared" si="86"/>
        <v>No</v>
      </c>
      <c r="W144" s="5" t="str">
        <f t="shared" si="100"/>
        <v>No</v>
      </c>
      <c r="X144" s="5" t="str">
        <f t="shared" si="101"/>
        <v>No</v>
      </c>
      <c r="Y144" s="5" t="str">
        <f t="shared" si="102"/>
        <v>No</v>
      </c>
      <c r="Z144" s="5" t="str">
        <f t="shared" si="103"/>
        <v>No</v>
      </c>
      <c r="AA144" s="5" t="str">
        <f t="shared" si="107"/>
        <v>No</v>
      </c>
      <c r="AB144" s="5" t="str">
        <f t="shared" si="104"/>
        <v>No</v>
      </c>
      <c r="AC144" s="5" t="str">
        <f t="shared" si="105"/>
        <v>No</v>
      </c>
      <c r="AD144" s="1" t="s">
        <v>339</v>
      </c>
      <c r="AE144" s="32"/>
      <c r="AF144" s="28"/>
    </row>
    <row r="145" spans="1:32" x14ac:dyDescent="0.25">
      <c r="A145" s="32" t="s">
        <v>200</v>
      </c>
      <c r="B145" s="28" t="s">
        <v>80</v>
      </c>
      <c r="C145" s="1" t="s">
        <v>186</v>
      </c>
      <c r="D145" s="1" t="s">
        <v>155</v>
      </c>
      <c r="E145" s="4" t="s">
        <v>479</v>
      </c>
      <c r="F145" s="5" t="s">
        <v>313</v>
      </c>
      <c r="G145" s="5" t="str">
        <f t="shared" si="51"/>
        <v>No</v>
      </c>
      <c r="H145" s="5" t="str">
        <f t="shared" si="89"/>
        <v>No</v>
      </c>
      <c r="I145" s="5" t="str">
        <f t="shared" si="90"/>
        <v>No</v>
      </c>
      <c r="J145" s="5" t="str">
        <f t="shared" si="91"/>
        <v>No</v>
      </c>
      <c r="K145" s="5" t="str">
        <f t="shared" si="87"/>
        <v>Yes</v>
      </c>
      <c r="L145" s="5" t="str">
        <f t="shared" si="92"/>
        <v>No</v>
      </c>
      <c r="M145" s="5" t="str">
        <f t="shared" si="93"/>
        <v>No</v>
      </c>
      <c r="N145" s="5" t="str">
        <f t="shared" si="106"/>
        <v>Yes</v>
      </c>
      <c r="O145" s="5" t="str">
        <f t="shared" si="88"/>
        <v>Yes</v>
      </c>
      <c r="P145" s="5" t="str">
        <f t="shared" si="94"/>
        <v>No</v>
      </c>
      <c r="Q145" s="5" t="str">
        <f t="shared" si="95"/>
        <v>No</v>
      </c>
      <c r="R145" s="5" t="str">
        <f t="shared" si="96"/>
        <v>No</v>
      </c>
      <c r="S145" s="5" t="str">
        <f t="shared" si="97"/>
        <v>No</v>
      </c>
      <c r="T145" s="5" t="str">
        <f t="shared" si="98"/>
        <v>No</v>
      </c>
      <c r="U145" s="5" t="str">
        <f t="shared" si="99"/>
        <v>No</v>
      </c>
      <c r="V145" s="5" t="str">
        <f t="shared" si="86"/>
        <v>No</v>
      </c>
      <c r="W145" s="5" t="str">
        <f t="shared" si="100"/>
        <v>No</v>
      </c>
      <c r="X145" s="5" t="str">
        <f t="shared" si="101"/>
        <v>No</v>
      </c>
      <c r="Y145" s="5" t="str">
        <f t="shared" si="102"/>
        <v>No</v>
      </c>
      <c r="Z145" s="5" t="str">
        <f t="shared" si="103"/>
        <v>No</v>
      </c>
      <c r="AA145" s="5" t="str">
        <f t="shared" si="107"/>
        <v>No</v>
      </c>
      <c r="AB145" s="5" t="str">
        <f t="shared" si="104"/>
        <v>No</v>
      </c>
      <c r="AC145" s="5" t="str">
        <f t="shared" si="105"/>
        <v>No</v>
      </c>
      <c r="AD145" s="1" t="s">
        <v>413</v>
      </c>
      <c r="AE145" s="32"/>
      <c r="AF145" s="28"/>
    </row>
    <row r="146" spans="1:32" x14ac:dyDescent="0.25">
      <c r="A146" s="32" t="s">
        <v>471</v>
      </c>
      <c r="B146" s="28" t="s">
        <v>201</v>
      </c>
      <c r="C146" s="1" t="s">
        <v>186</v>
      </c>
      <c r="D146" s="1" t="s">
        <v>155</v>
      </c>
      <c r="E146" s="4" t="s">
        <v>479</v>
      </c>
      <c r="F146" s="11" t="s">
        <v>313</v>
      </c>
      <c r="G146" s="5" t="str">
        <f t="shared" si="51"/>
        <v>No</v>
      </c>
      <c r="H146" s="5" t="str">
        <f t="shared" si="89"/>
        <v>Yes</v>
      </c>
      <c r="I146" s="5" t="str">
        <f t="shared" si="90"/>
        <v>No</v>
      </c>
      <c r="J146" s="5" t="str">
        <f t="shared" si="91"/>
        <v>No</v>
      </c>
      <c r="K146" s="5" t="str">
        <f t="shared" si="87"/>
        <v>Yes</v>
      </c>
      <c r="L146" s="5" t="str">
        <f t="shared" si="92"/>
        <v>No</v>
      </c>
      <c r="M146" s="5" t="str">
        <f t="shared" si="93"/>
        <v>No</v>
      </c>
      <c r="N146" s="5" t="str">
        <f t="shared" si="106"/>
        <v>Yes</v>
      </c>
      <c r="O146" s="5" t="str">
        <f t="shared" si="88"/>
        <v>Yes</v>
      </c>
      <c r="P146" s="5" t="str">
        <f t="shared" si="94"/>
        <v>No</v>
      </c>
      <c r="Q146" s="5" t="str">
        <f t="shared" si="95"/>
        <v>No</v>
      </c>
      <c r="R146" s="5" t="str">
        <f t="shared" si="96"/>
        <v>No</v>
      </c>
      <c r="S146" s="5" t="str">
        <f t="shared" si="97"/>
        <v>No</v>
      </c>
      <c r="T146" s="5" t="str">
        <f t="shared" si="98"/>
        <v>No</v>
      </c>
      <c r="U146" s="5" t="str">
        <f t="shared" si="99"/>
        <v>No</v>
      </c>
      <c r="V146" s="5" t="str">
        <f t="shared" si="86"/>
        <v>No</v>
      </c>
      <c r="W146" s="5" t="str">
        <f t="shared" si="100"/>
        <v>No</v>
      </c>
      <c r="X146" s="5" t="str">
        <f t="shared" si="101"/>
        <v>No</v>
      </c>
      <c r="Y146" s="5" t="str">
        <f t="shared" si="102"/>
        <v>No</v>
      </c>
      <c r="Z146" s="5" t="str">
        <f t="shared" si="103"/>
        <v>No</v>
      </c>
      <c r="AA146" s="5" t="str">
        <f t="shared" si="107"/>
        <v>No</v>
      </c>
      <c r="AB146" s="5" t="str">
        <f t="shared" si="104"/>
        <v>No</v>
      </c>
      <c r="AC146" s="5" t="str">
        <f t="shared" si="105"/>
        <v>No</v>
      </c>
      <c r="AD146" s="1" t="s">
        <v>414</v>
      </c>
      <c r="AE146" s="32"/>
      <c r="AF146" s="28"/>
    </row>
    <row r="147" spans="1:32" x14ac:dyDescent="0.25">
      <c r="A147" s="32" t="s">
        <v>472</v>
      </c>
      <c r="B147" s="28" t="s">
        <v>202</v>
      </c>
      <c r="C147" s="1" t="s">
        <v>186</v>
      </c>
      <c r="D147" s="1" t="s">
        <v>155</v>
      </c>
      <c r="E147" s="4" t="str">
        <f>IF(ISNUMBER(SEARCH("gelatine", AD147)), "No", "Yes")</f>
        <v>No</v>
      </c>
      <c r="F147" s="11" t="s">
        <v>313</v>
      </c>
      <c r="G147" s="5" t="str">
        <f t="shared" si="51"/>
        <v>No</v>
      </c>
      <c r="H147" s="5" t="str">
        <f t="shared" si="89"/>
        <v>No</v>
      </c>
      <c r="I147" s="5" t="str">
        <f t="shared" si="90"/>
        <v>No</v>
      </c>
      <c r="J147" s="5" t="str">
        <f t="shared" si="91"/>
        <v>No</v>
      </c>
      <c r="K147" s="5" t="str">
        <f t="shared" si="87"/>
        <v>Yes</v>
      </c>
      <c r="L147" s="5" t="str">
        <f t="shared" si="92"/>
        <v>No</v>
      </c>
      <c r="M147" s="5" t="str">
        <f t="shared" si="93"/>
        <v>No</v>
      </c>
      <c r="N147" s="5" t="str">
        <f t="shared" si="106"/>
        <v>Yes</v>
      </c>
      <c r="O147" s="5" t="str">
        <f t="shared" si="88"/>
        <v>Yes</v>
      </c>
      <c r="P147" s="5" t="str">
        <f t="shared" si="94"/>
        <v>No</v>
      </c>
      <c r="Q147" s="5" t="str">
        <f t="shared" si="95"/>
        <v>No</v>
      </c>
      <c r="R147" s="5" t="str">
        <f t="shared" si="96"/>
        <v>No</v>
      </c>
      <c r="S147" s="5" t="str">
        <f t="shared" si="97"/>
        <v>No</v>
      </c>
      <c r="T147" s="5" t="str">
        <f t="shared" si="98"/>
        <v>No</v>
      </c>
      <c r="U147" s="5" t="str">
        <f t="shared" si="99"/>
        <v>No</v>
      </c>
      <c r="V147" s="5" t="str">
        <f t="shared" si="86"/>
        <v>No</v>
      </c>
      <c r="W147" s="5" t="str">
        <f t="shared" si="100"/>
        <v>No</v>
      </c>
      <c r="X147" s="5" t="str">
        <f t="shared" si="101"/>
        <v>No</v>
      </c>
      <c r="Y147" s="5" t="str">
        <f t="shared" si="102"/>
        <v>No</v>
      </c>
      <c r="Z147" s="5" t="str">
        <f t="shared" si="103"/>
        <v>No</v>
      </c>
      <c r="AA147" s="5" t="str">
        <f t="shared" si="107"/>
        <v>No</v>
      </c>
      <c r="AB147" s="5" t="str">
        <f t="shared" si="104"/>
        <v>No</v>
      </c>
      <c r="AC147" s="5" t="str">
        <f t="shared" si="105"/>
        <v>No</v>
      </c>
      <c r="AD147" s="1" t="s">
        <v>354</v>
      </c>
      <c r="AE147" s="32"/>
      <c r="AF147" s="28"/>
    </row>
    <row r="148" spans="1:32" x14ac:dyDescent="0.25">
      <c r="A148" s="32" t="s">
        <v>473</v>
      </c>
      <c r="B148" s="28" t="s">
        <v>203</v>
      </c>
      <c r="C148" s="1" t="s">
        <v>186</v>
      </c>
      <c r="D148" s="1" t="s">
        <v>155</v>
      </c>
      <c r="E148" s="4" t="s">
        <v>479</v>
      </c>
      <c r="F148" s="11" t="s">
        <v>313</v>
      </c>
      <c r="G148" s="5" t="str">
        <f t="shared" si="51"/>
        <v>No</v>
      </c>
      <c r="H148" s="5" t="str">
        <f t="shared" si="89"/>
        <v>No</v>
      </c>
      <c r="I148" s="5" t="str">
        <f t="shared" si="90"/>
        <v>No</v>
      </c>
      <c r="J148" s="5" t="str">
        <f t="shared" si="91"/>
        <v>No</v>
      </c>
      <c r="K148" s="5" t="str">
        <f t="shared" si="87"/>
        <v>Yes</v>
      </c>
      <c r="L148" s="5" t="str">
        <f t="shared" si="92"/>
        <v>No</v>
      </c>
      <c r="M148" s="5" t="str">
        <f t="shared" si="93"/>
        <v>No</v>
      </c>
      <c r="N148" s="5" t="str">
        <f t="shared" si="106"/>
        <v>No</v>
      </c>
      <c r="O148" s="5" t="str">
        <f t="shared" si="88"/>
        <v>Yes</v>
      </c>
      <c r="P148" s="5" t="str">
        <f t="shared" si="94"/>
        <v>No</v>
      </c>
      <c r="Q148" s="5" t="str">
        <f t="shared" si="95"/>
        <v>No</v>
      </c>
      <c r="R148" s="5" t="str">
        <f t="shared" si="96"/>
        <v>No</v>
      </c>
      <c r="S148" s="5" t="str">
        <f t="shared" si="97"/>
        <v>No</v>
      </c>
      <c r="T148" s="5" t="str">
        <f t="shared" si="98"/>
        <v>No</v>
      </c>
      <c r="U148" s="5" t="str">
        <f t="shared" si="99"/>
        <v>No</v>
      </c>
      <c r="V148" s="5" t="str">
        <f t="shared" si="86"/>
        <v>No</v>
      </c>
      <c r="W148" s="5" t="str">
        <f t="shared" si="100"/>
        <v>No</v>
      </c>
      <c r="X148" s="5" t="str">
        <f t="shared" si="101"/>
        <v>No</v>
      </c>
      <c r="Y148" s="5" t="str">
        <f t="shared" si="102"/>
        <v>No</v>
      </c>
      <c r="Z148" s="5" t="str">
        <f t="shared" si="103"/>
        <v>No</v>
      </c>
      <c r="AA148" s="5" t="str">
        <f t="shared" si="107"/>
        <v>No</v>
      </c>
      <c r="AB148" s="5" t="str">
        <f t="shared" si="104"/>
        <v>No</v>
      </c>
      <c r="AC148" s="5" t="str">
        <f t="shared" si="105"/>
        <v>No</v>
      </c>
      <c r="AD148" s="1" t="s">
        <v>415</v>
      </c>
      <c r="AE148" s="32"/>
      <c r="AF148" s="28"/>
    </row>
    <row r="149" spans="1:32" x14ac:dyDescent="0.25">
      <c r="A149" s="32" t="s">
        <v>474</v>
      </c>
      <c r="B149" s="28" t="s">
        <v>204</v>
      </c>
      <c r="C149" s="1" t="s">
        <v>186</v>
      </c>
      <c r="D149" s="1" t="s">
        <v>155</v>
      </c>
      <c r="E149" s="4" t="s">
        <v>479</v>
      </c>
      <c r="F149" s="5" t="s">
        <v>313</v>
      </c>
      <c r="G149" s="5" t="str">
        <f t="shared" si="51"/>
        <v>No</v>
      </c>
      <c r="H149" s="5" t="str">
        <f t="shared" si="89"/>
        <v>No</v>
      </c>
      <c r="I149" s="5" t="str">
        <f t="shared" si="90"/>
        <v>No</v>
      </c>
      <c r="J149" s="5" t="str">
        <f t="shared" si="91"/>
        <v>No</v>
      </c>
      <c r="K149" s="5" t="str">
        <f t="shared" si="87"/>
        <v>Yes</v>
      </c>
      <c r="L149" s="5" t="str">
        <f t="shared" si="92"/>
        <v>No</v>
      </c>
      <c r="M149" s="5" t="str">
        <f t="shared" si="93"/>
        <v>No</v>
      </c>
      <c r="N149" s="5" t="str">
        <f t="shared" si="106"/>
        <v>Yes</v>
      </c>
      <c r="O149" s="5" t="str">
        <f t="shared" si="88"/>
        <v>Yes</v>
      </c>
      <c r="P149" s="5" t="str">
        <f t="shared" si="94"/>
        <v>No</v>
      </c>
      <c r="Q149" s="5" t="str">
        <f t="shared" si="95"/>
        <v>No</v>
      </c>
      <c r="R149" s="5" t="str">
        <f t="shared" si="96"/>
        <v>No</v>
      </c>
      <c r="S149" s="5" t="str">
        <f t="shared" si="97"/>
        <v>No</v>
      </c>
      <c r="T149" s="5" t="str">
        <f t="shared" si="98"/>
        <v>No</v>
      </c>
      <c r="U149" s="5" t="str">
        <f t="shared" si="99"/>
        <v>No</v>
      </c>
      <c r="V149" s="5" t="str">
        <f t="shared" si="86"/>
        <v>No</v>
      </c>
      <c r="W149" s="5" t="str">
        <f t="shared" si="100"/>
        <v>No</v>
      </c>
      <c r="X149" s="5" t="str">
        <f t="shared" si="101"/>
        <v>No</v>
      </c>
      <c r="Y149" s="5" t="str">
        <f t="shared" si="102"/>
        <v>No</v>
      </c>
      <c r="Z149" s="5" t="str">
        <f t="shared" si="103"/>
        <v>No</v>
      </c>
      <c r="AA149" s="5" t="str">
        <f t="shared" si="107"/>
        <v>No</v>
      </c>
      <c r="AB149" s="5" t="str">
        <f t="shared" si="104"/>
        <v>No</v>
      </c>
      <c r="AC149" s="5" t="str">
        <f t="shared" si="105"/>
        <v>No</v>
      </c>
      <c r="AD149" s="1" t="s">
        <v>416</v>
      </c>
      <c r="AE149" s="32"/>
      <c r="AF149" s="28"/>
    </row>
    <row r="150" spans="1:32" x14ac:dyDescent="0.25">
      <c r="A150" s="32" t="s">
        <v>475</v>
      </c>
      <c r="B150" s="28" t="s">
        <v>101</v>
      </c>
      <c r="C150" s="1" t="s">
        <v>186</v>
      </c>
      <c r="D150" s="1" t="s">
        <v>155</v>
      </c>
      <c r="E150" s="4" t="s">
        <v>479</v>
      </c>
      <c r="F150" s="5" t="s">
        <v>313</v>
      </c>
      <c r="G150" s="5" t="str">
        <f t="shared" si="51"/>
        <v>No</v>
      </c>
      <c r="H150" s="5" t="str">
        <f t="shared" si="89"/>
        <v>No</v>
      </c>
      <c r="I150" s="5" t="str">
        <f t="shared" si="90"/>
        <v>No</v>
      </c>
      <c r="J150" s="5" t="str">
        <f t="shared" si="91"/>
        <v>No</v>
      </c>
      <c r="K150" s="5" t="str">
        <f t="shared" si="87"/>
        <v>Yes</v>
      </c>
      <c r="L150" s="5" t="str">
        <f t="shared" si="92"/>
        <v>No</v>
      </c>
      <c r="M150" s="5" t="str">
        <f t="shared" si="93"/>
        <v>No</v>
      </c>
      <c r="N150" s="5" t="str">
        <f t="shared" si="106"/>
        <v>Yes</v>
      </c>
      <c r="O150" s="5" t="str">
        <f t="shared" si="88"/>
        <v>Yes</v>
      </c>
      <c r="P150" s="5" t="str">
        <f t="shared" si="94"/>
        <v>No</v>
      </c>
      <c r="Q150" s="5" t="str">
        <f t="shared" si="95"/>
        <v>No</v>
      </c>
      <c r="R150" s="5" t="str">
        <f t="shared" si="96"/>
        <v>No</v>
      </c>
      <c r="S150" s="5" t="str">
        <f t="shared" si="97"/>
        <v>No</v>
      </c>
      <c r="T150" s="5" t="str">
        <f t="shared" si="98"/>
        <v>No</v>
      </c>
      <c r="U150" s="5" t="str">
        <f t="shared" si="99"/>
        <v>No</v>
      </c>
      <c r="V150" s="5" t="str">
        <f t="shared" si="86"/>
        <v>No</v>
      </c>
      <c r="W150" s="5" t="str">
        <f t="shared" si="100"/>
        <v>No</v>
      </c>
      <c r="X150" s="5" t="str">
        <f t="shared" si="101"/>
        <v>No</v>
      </c>
      <c r="Y150" s="5" t="str">
        <f t="shared" si="102"/>
        <v>No</v>
      </c>
      <c r="Z150" s="5" t="str">
        <f t="shared" si="103"/>
        <v>No</v>
      </c>
      <c r="AA150" s="5" t="str">
        <f t="shared" si="107"/>
        <v>No</v>
      </c>
      <c r="AB150" s="5" t="str">
        <f t="shared" si="104"/>
        <v>No</v>
      </c>
      <c r="AC150" s="5" t="str">
        <f t="shared" si="105"/>
        <v>No</v>
      </c>
      <c r="AD150" s="1" t="s">
        <v>417</v>
      </c>
      <c r="AE150" s="32"/>
      <c r="AF150" s="28"/>
    </row>
    <row r="151" spans="1:32" x14ac:dyDescent="0.25">
      <c r="A151" s="33" t="s">
        <v>476</v>
      </c>
      <c r="B151" s="35" t="s">
        <v>205</v>
      </c>
      <c r="C151" s="1" t="s">
        <v>186</v>
      </c>
      <c r="D151" s="1" t="s">
        <v>155</v>
      </c>
      <c r="E151" s="4" t="str">
        <f t="shared" si="108"/>
        <v>No</v>
      </c>
      <c r="F151" s="11" t="s">
        <v>313</v>
      </c>
      <c r="G151" s="5" t="str">
        <f t="shared" si="51"/>
        <v>No</v>
      </c>
      <c r="H151" s="5" t="str">
        <f t="shared" si="89"/>
        <v>Yes</v>
      </c>
      <c r="I151" s="5" t="str">
        <f t="shared" si="90"/>
        <v>No</v>
      </c>
      <c r="J151" s="5" t="str">
        <f t="shared" si="91"/>
        <v>No</v>
      </c>
      <c r="K151" s="5" t="str">
        <f t="shared" si="87"/>
        <v>Yes</v>
      </c>
      <c r="L151" s="5" t="str">
        <f t="shared" si="92"/>
        <v>No</v>
      </c>
      <c r="M151" s="5" t="str">
        <f t="shared" si="93"/>
        <v>No</v>
      </c>
      <c r="N151" s="5" t="str">
        <f t="shared" si="106"/>
        <v>Yes</v>
      </c>
      <c r="O151" s="5" t="str">
        <f t="shared" si="88"/>
        <v>Yes</v>
      </c>
      <c r="P151" s="5" t="str">
        <f t="shared" si="94"/>
        <v>No</v>
      </c>
      <c r="Q151" s="5" t="str">
        <f t="shared" si="95"/>
        <v>No</v>
      </c>
      <c r="R151" s="5" t="str">
        <f t="shared" si="96"/>
        <v>No</v>
      </c>
      <c r="S151" s="5" t="str">
        <f t="shared" si="97"/>
        <v>No</v>
      </c>
      <c r="T151" s="5" t="str">
        <f t="shared" si="98"/>
        <v>No</v>
      </c>
      <c r="U151" s="5" t="str">
        <f t="shared" si="99"/>
        <v>No</v>
      </c>
      <c r="V151" s="5" t="str">
        <f t="shared" si="86"/>
        <v>No</v>
      </c>
      <c r="W151" s="5" t="str">
        <f t="shared" si="100"/>
        <v>No</v>
      </c>
      <c r="X151" s="5" t="str">
        <f t="shared" si="101"/>
        <v>No</v>
      </c>
      <c r="Y151" s="5" t="str">
        <f t="shared" si="102"/>
        <v>No</v>
      </c>
      <c r="Z151" s="5" t="str">
        <f t="shared" si="103"/>
        <v>No</v>
      </c>
      <c r="AA151" s="5" t="str">
        <f t="shared" si="107"/>
        <v>No</v>
      </c>
      <c r="AB151" s="5" t="str">
        <f t="shared" si="104"/>
        <v>No</v>
      </c>
      <c r="AC151" s="5" t="str">
        <f t="shared" si="105"/>
        <v>No</v>
      </c>
      <c r="AD151" s="1" t="s">
        <v>338</v>
      </c>
      <c r="AE151" s="33"/>
      <c r="AF151" s="35"/>
    </row>
    <row r="152" spans="1:32" x14ac:dyDescent="0.25">
      <c r="A152" s="28"/>
      <c r="B152" s="28"/>
      <c r="C152" s="1"/>
      <c r="D152" s="1"/>
      <c r="E152" s="6"/>
      <c r="F152" s="12"/>
      <c r="G152" s="7"/>
      <c r="H152" s="7"/>
      <c r="I152" s="7"/>
      <c r="J152" s="7"/>
      <c r="K152" s="7"/>
      <c r="L152" s="7"/>
      <c r="M152" s="7"/>
      <c r="N152" s="7"/>
      <c r="O152" s="7"/>
      <c r="P152" s="7"/>
      <c r="Q152" s="7"/>
      <c r="R152" s="7"/>
      <c r="S152" s="7"/>
      <c r="T152" s="7"/>
      <c r="U152" s="7"/>
      <c r="V152" s="7"/>
      <c r="W152" s="7"/>
      <c r="X152" s="7"/>
      <c r="Y152" s="7"/>
      <c r="Z152" s="7"/>
      <c r="AA152" s="7"/>
      <c r="AB152" s="7"/>
      <c r="AC152" s="7"/>
      <c r="AD152" s="1"/>
      <c r="AE152" s="28"/>
      <c r="AF152" s="28"/>
    </row>
    <row r="153" spans="1:32" ht="18.75" x14ac:dyDescent="0.3">
      <c r="A153" s="44" t="s">
        <v>206</v>
      </c>
      <c r="B153" s="44"/>
      <c r="C153" s="1"/>
      <c r="D153" s="1"/>
      <c r="E153" s="8"/>
      <c r="F153" s="14"/>
      <c r="G153" s="9"/>
      <c r="H153" s="9"/>
      <c r="I153" s="9"/>
      <c r="J153" s="9"/>
      <c r="K153" s="9"/>
      <c r="L153" s="9"/>
      <c r="M153" s="9"/>
      <c r="N153" s="9"/>
      <c r="O153" s="9"/>
      <c r="P153" s="9"/>
      <c r="Q153" s="9"/>
      <c r="R153" s="9"/>
      <c r="S153" s="9"/>
      <c r="T153" s="9"/>
      <c r="U153" s="9"/>
      <c r="V153" s="9"/>
      <c r="W153" s="9"/>
      <c r="X153" s="9"/>
      <c r="Y153" s="9"/>
      <c r="Z153" s="9"/>
      <c r="AA153" s="9"/>
      <c r="AB153" s="9"/>
      <c r="AC153" s="9"/>
      <c r="AD153" s="1"/>
      <c r="AE153" s="41"/>
      <c r="AF153" s="41"/>
    </row>
    <row r="154" spans="1:32" x14ac:dyDescent="0.25">
      <c r="A154" s="36" t="s">
        <v>477</v>
      </c>
      <c r="B154" s="28" t="s">
        <v>207</v>
      </c>
      <c r="C154" s="1" t="s">
        <v>186</v>
      </c>
      <c r="D154" s="1" t="s">
        <v>155</v>
      </c>
      <c r="E154" s="4" t="s">
        <v>479</v>
      </c>
      <c r="F154" s="10" t="s">
        <v>313</v>
      </c>
      <c r="G154" s="5" t="str">
        <f t="shared" si="51"/>
        <v>No</v>
      </c>
      <c r="H154" s="5" t="str">
        <f t="shared" si="89"/>
        <v>No</v>
      </c>
      <c r="I154" s="5" t="str">
        <f t="shared" si="90"/>
        <v>No</v>
      </c>
      <c r="J154" s="5" t="str">
        <f t="shared" si="91"/>
        <v>No</v>
      </c>
      <c r="K154" s="5" t="str">
        <f t="shared" ref="K154:K169" si="109">IF(ISNUMBER(SEARCH("egg", AD154)), "Yes", "No")</f>
        <v>Yes</v>
      </c>
      <c r="L154" s="5" t="str">
        <f t="shared" si="92"/>
        <v>No</v>
      </c>
      <c r="M154" s="5" t="str">
        <f t="shared" si="93"/>
        <v>No</v>
      </c>
      <c r="N154" s="5" t="str">
        <f t="shared" si="106"/>
        <v>Yes</v>
      </c>
      <c r="O154" s="5" t="str">
        <f t="shared" ref="O154:O172" si="110">IF(ISNUMBER(SEARCH("milk", AD154)), "Yes", "No")</f>
        <v>Yes</v>
      </c>
      <c r="P154" s="5" t="str">
        <f t="shared" si="94"/>
        <v>No</v>
      </c>
      <c r="Q154" s="5" t="str">
        <f t="shared" si="95"/>
        <v>No</v>
      </c>
      <c r="R154" s="5" t="str">
        <f t="shared" si="96"/>
        <v>No</v>
      </c>
      <c r="S154" s="5" t="str">
        <f t="shared" si="97"/>
        <v>No</v>
      </c>
      <c r="T154" s="5" t="str">
        <f t="shared" si="98"/>
        <v>No</v>
      </c>
      <c r="U154" s="5" t="str">
        <f t="shared" si="99"/>
        <v>No</v>
      </c>
      <c r="V154" s="5" t="str">
        <f>IF(ISNUMBER(SEARCH("pistachio", AD154)), "Yes", "No")</f>
        <v>No</v>
      </c>
      <c r="W154" s="5" t="str">
        <f t="shared" si="100"/>
        <v>No</v>
      </c>
      <c r="X154" s="5" t="str">
        <f t="shared" si="101"/>
        <v>No</v>
      </c>
      <c r="Y154" s="5" t="str">
        <f t="shared" si="102"/>
        <v>No</v>
      </c>
      <c r="Z154" s="5" t="str">
        <f t="shared" si="103"/>
        <v>No</v>
      </c>
      <c r="AA154" s="5" t="str">
        <f t="shared" si="107"/>
        <v>No</v>
      </c>
      <c r="AB154" s="5" t="str">
        <f t="shared" si="104"/>
        <v>No</v>
      </c>
      <c r="AC154" s="5" t="str">
        <f t="shared" si="105"/>
        <v>No</v>
      </c>
      <c r="AD154" s="1" t="s">
        <v>418</v>
      </c>
      <c r="AE154" s="36"/>
      <c r="AF154" s="28"/>
    </row>
    <row r="155" spans="1:32" x14ac:dyDescent="0.25">
      <c r="A155" s="36" t="s">
        <v>511</v>
      </c>
      <c r="B155" s="28" t="s">
        <v>513</v>
      </c>
      <c r="C155" s="1" t="s">
        <v>186</v>
      </c>
      <c r="D155" s="1" t="s">
        <v>155</v>
      </c>
      <c r="E155" s="4" t="s">
        <v>325</v>
      </c>
      <c r="F155" s="10" t="s">
        <v>313</v>
      </c>
      <c r="G155" s="5" t="str">
        <f t="shared" ref="G155" si="111">IF(ISNUMBER(SEARCH("rye", AD155)), "Yes", "No")</f>
        <v>No</v>
      </c>
      <c r="H155" s="5" t="str">
        <f t="shared" ref="H155" si="112">IF(ISNUMBER(SEARCH("barley", AD155)), "Yes", "No")</f>
        <v>Yes</v>
      </c>
      <c r="I155" s="5" t="str">
        <f t="shared" ref="I155" si="113">IF(ISNUMBER(SEARCH("oats", AD155)), "Yes", "No")</f>
        <v>No</v>
      </c>
      <c r="J155" s="5" t="str">
        <f t="shared" ref="J155" si="114">IF(ISNUMBER(SEARCH("crustaceans", AD155)), "Yes", "No")</f>
        <v>No</v>
      </c>
      <c r="K155" s="5" t="str">
        <f t="shared" ref="K155" si="115">IF(ISNUMBER(SEARCH("egg", AD155)), "Yes", "No")</f>
        <v>Yes</v>
      </c>
      <c r="L155" s="5" t="str">
        <f t="shared" ref="L155" si="116">IF(ISNUMBER(SEARCH("fish", AD155)), "Yes", "No")</f>
        <v>No</v>
      </c>
      <c r="M155" s="5" t="str">
        <f t="shared" ref="M155" si="117">IF(ISNUMBER(SEARCH("peanuts", AD155)), "Yes", "No")</f>
        <v>No</v>
      </c>
      <c r="N155" s="5" t="str">
        <f t="shared" ref="N155" si="118">IF(ISNUMBER(SEARCH("soya", AD155)), "Yes", "No")</f>
        <v>Yes</v>
      </c>
      <c r="O155" s="5" t="str">
        <f t="shared" ref="O155" si="119">IF(ISNUMBER(SEARCH("milk", AD155)), "Yes", "No")</f>
        <v>Yes</v>
      </c>
      <c r="P155" s="5" t="str">
        <f t="shared" ref="P155" si="120">IF(ISNUMBER(SEARCH("almond", AD155)), "Yes", "No")</f>
        <v>No</v>
      </c>
      <c r="Q155" s="5" t="str">
        <f t="shared" ref="Q155" si="121">IF(ISNUMBER(SEARCH("hazelnut", AD155)), "Yes", "No")</f>
        <v>No</v>
      </c>
      <c r="R155" s="5" t="str">
        <f t="shared" ref="R155" si="122">IF(ISNUMBER(SEARCH("walnut", AD155)), "Yes", "No")</f>
        <v>No</v>
      </c>
      <c r="S155" s="5" t="str">
        <f t="shared" ref="S155" si="123">IF(ISNUMBER(SEARCH("cashew", AD155)), "Yes", "No")</f>
        <v>No</v>
      </c>
      <c r="T155" s="5" t="str">
        <f t="shared" ref="T155" si="124">IF(ISNUMBER(SEARCH("pecan", AD155)), "Yes", "No")</f>
        <v>No</v>
      </c>
      <c r="U155" s="5" t="str">
        <f t="shared" ref="U155" si="125">IF(ISNUMBER(SEARCH("brazil nut", AD155)), "Yes", "No")</f>
        <v>No</v>
      </c>
      <c r="V155" s="5" t="str">
        <f>IF(ISNUMBER(SEARCH("pistachio", AD155)), "Yes", "No")</f>
        <v>No</v>
      </c>
      <c r="W155" s="5" t="str">
        <f t="shared" ref="W155" si="126">IF(OR(ISNUMBER(SEARCH("macadamia", AD155)),ISNUMBER(SEARCH("queensland",AD155))), "Yes", "No")</f>
        <v>No</v>
      </c>
      <c r="X155" s="5" t="str">
        <f t="shared" ref="X155" si="127">IF(ISNUMBER(SEARCH("celery", AD155)), "Yes", "No")</f>
        <v>No</v>
      </c>
      <c r="Y155" s="5" t="str">
        <f t="shared" ref="Y155" si="128">IF(ISNUMBER(SEARCH("mustard", AD155)), "Yes", "No")</f>
        <v>No</v>
      </c>
      <c r="Z155" s="5" t="str">
        <f t="shared" ref="Z155" si="129">IF(ISNUMBER(SEARCH("sesame", AD155)), "Yes", "No")</f>
        <v>No</v>
      </c>
      <c r="AA155" s="5" t="str">
        <f t="shared" ref="AA155" si="130">IF(OR(ISNUMBER(SEARCH("sulphur", AD155)),ISNUMBER(SEARCH("sulphite",AD155))), "Yes", "No")</f>
        <v>No</v>
      </c>
      <c r="AB155" s="5" t="str">
        <f t="shared" ref="AB155" si="131">IF(ISNUMBER(SEARCH("lupin", AD155)), "Yes", "No")</f>
        <v>No</v>
      </c>
      <c r="AC155" s="5" t="str">
        <f t="shared" ref="AC155" si="132">IF(ISNUMBER(SEARCH("molluscs", AD155)), "Yes", "No")</f>
        <v>No</v>
      </c>
      <c r="AD155" s="1" t="s">
        <v>512</v>
      </c>
      <c r="AE155" s="36"/>
      <c r="AF155" s="28"/>
    </row>
    <row r="156" spans="1:32" x14ac:dyDescent="0.25">
      <c r="A156" s="36" t="s">
        <v>208</v>
      </c>
      <c r="B156" s="28" t="s">
        <v>209</v>
      </c>
      <c r="C156" s="1" t="s">
        <v>206</v>
      </c>
      <c r="D156" s="1" t="s">
        <v>155</v>
      </c>
      <c r="E156" s="4" t="s">
        <v>479</v>
      </c>
      <c r="F156" s="11" t="s">
        <v>313</v>
      </c>
      <c r="G156" s="5" t="str">
        <f t="shared" si="51"/>
        <v>No</v>
      </c>
      <c r="H156" s="5" t="str">
        <f t="shared" si="89"/>
        <v>No</v>
      </c>
      <c r="I156" s="5" t="str">
        <f t="shared" si="90"/>
        <v>No</v>
      </c>
      <c r="J156" s="5" t="str">
        <f t="shared" si="91"/>
        <v>No</v>
      </c>
      <c r="K156" s="5" t="str">
        <f t="shared" si="109"/>
        <v>Yes</v>
      </c>
      <c r="L156" s="5" t="str">
        <f t="shared" si="92"/>
        <v>No</v>
      </c>
      <c r="M156" s="5" t="str">
        <f t="shared" si="93"/>
        <v>No</v>
      </c>
      <c r="N156" s="5" t="str">
        <f t="shared" si="106"/>
        <v>No</v>
      </c>
      <c r="O156" s="5" t="str">
        <f t="shared" si="110"/>
        <v>Yes</v>
      </c>
      <c r="P156" s="5" t="str">
        <f t="shared" si="94"/>
        <v>No</v>
      </c>
      <c r="Q156" s="5" t="str">
        <f t="shared" si="95"/>
        <v>No</v>
      </c>
      <c r="R156" s="5" t="str">
        <f t="shared" si="96"/>
        <v>No</v>
      </c>
      <c r="S156" s="5" t="str">
        <f t="shared" si="97"/>
        <v>No</v>
      </c>
      <c r="T156" s="5" t="str">
        <f t="shared" si="98"/>
        <v>No</v>
      </c>
      <c r="U156" s="5" t="str">
        <f t="shared" si="99"/>
        <v>No</v>
      </c>
      <c r="V156" s="5" t="str">
        <f>IF(ISNUMBER(SEARCH("pistachio", AD156)), "Yes", "No")</f>
        <v>No</v>
      </c>
      <c r="W156" s="5" t="str">
        <f t="shared" si="100"/>
        <v>No</v>
      </c>
      <c r="X156" s="5" t="str">
        <f t="shared" si="101"/>
        <v>No</v>
      </c>
      <c r="Y156" s="5" t="str">
        <f t="shared" si="102"/>
        <v>No</v>
      </c>
      <c r="Z156" s="5" t="str">
        <f t="shared" si="103"/>
        <v>No</v>
      </c>
      <c r="AA156" s="5" t="str">
        <f>IF(OR(ISNUMBER(SEARCH("sulphur", AD156)),ISNUMBER(SEARCH("sulphite",AD156))), "Yes", "No")</f>
        <v>No</v>
      </c>
      <c r="AB156" s="5" t="str">
        <f t="shared" si="104"/>
        <v>No</v>
      </c>
      <c r="AC156" s="5" t="str">
        <f t="shared" si="105"/>
        <v>No</v>
      </c>
      <c r="AD156" s="1" t="s">
        <v>419</v>
      </c>
      <c r="AE156" s="36"/>
      <c r="AF156" s="28"/>
    </row>
    <row r="157" spans="1:32" x14ac:dyDescent="0.25">
      <c r="A157" s="36" t="s">
        <v>210</v>
      </c>
      <c r="B157" s="28" t="s">
        <v>211</v>
      </c>
      <c r="C157" s="1" t="s">
        <v>206</v>
      </c>
      <c r="D157" s="1" t="s">
        <v>155</v>
      </c>
      <c r="E157" s="4" t="s">
        <v>479</v>
      </c>
      <c r="F157" s="5" t="s">
        <v>313</v>
      </c>
      <c r="G157" s="5" t="str">
        <f t="shared" si="51"/>
        <v>No</v>
      </c>
      <c r="H157" s="5" t="str">
        <f t="shared" si="89"/>
        <v>No</v>
      </c>
      <c r="I157" s="5" t="str">
        <f t="shared" si="90"/>
        <v>No</v>
      </c>
      <c r="J157" s="5" t="str">
        <f t="shared" si="91"/>
        <v>No</v>
      </c>
      <c r="K157" s="5" t="str">
        <f t="shared" si="109"/>
        <v>Yes</v>
      </c>
      <c r="L157" s="5" t="str">
        <f t="shared" si="92"/>
        <v>No</v>
      </c>
      <c r="M157" s="5" t="str">
        <f t="shared" si="93"/>
        <v>No</v>
      </c>
      <c r="N157" s="5" t="str">
        <f t="shared" si="106"/>
        <v>Yes</v>
      </c>
      <c r="O157" s="5" t="str">
        <f t="shared" si="110"/>
        <v>Yes</v>
      </c>
      <c r="P157" s="5" t="str">
        <f t="shared" si="94"/>
        <v>No</v>
      </c>
      <c r="Q157" s="5" t="str">
        <f t="shared" si="95"/>
        <v>No</v>
      </c>
      <c r="R157" s="5" t="str">
        <f t="shared" si="96"/>
        <v>No</v>
      </c>
      <c r="S157" s="5" t="str">
        <f t="shared" si="97"/>
        <v>No</v>
      </c>
      <c r="T157" s="5" t="str">
        <f t="shared" si="98"/>
        <v>No</v>
      </c>
      <c r="U157" s="5" t="str">
        <f t="shared" si="99"/>
        <v>No</v>
      </c>
      <c r="V157" s="5" t="str">
        <f>IF(ISNUMBER(SEARCH("pistachio", AD157)), "Yes", "No")</f>
        <v>No</v>
      </c>
      <c r="W157" s="5" t="str">
        <f t="shared" si="100"/>
        <v>No</v>
      </c>
      <c r="X157" s="5" t="str">
        <f t="shared" si="101"/>
        <v>No</v>
      </c>
      <c r="Y157" s="5" t="str">
        <f t="shared" si="102"/>
        <v>No</v>
      </c>
      <c r="Z157" s="5" t="str">
        <f t="shared" si="103"/>
        <v>No</v>
      </c>
      <c r="AA157" s="5" t="str">
        <f t="shared" ref="AA157:AA172" si="133">IF(OR(ISNUMBER(SEARCH("sulphur", AD157)),ISNUMBER(SEARCH("sulphite",AD157))), "Yes", "No")</f>
        <v>No</v>
      </c>
      <c r="AB157" s="5" t="str">
        <f t="shared" si="104"/>
        <v>No</v>
      </c>
      <c r="AC157" s="5" t="str">
        <f t="shared" si="105"/>
        <v>No</v>
      </c>
      <c r="AD157" s="1" t="s">
        <v>387</v>
      </c>
      <c r="AE157" s="36"/>
      <c r="AF157" s="28"/>
    </row>
    <row r="158" spans="1:32" x14ac:dyDescent="0.25">
      <c r="A158" s="32" t="s">
        <v>468</v>
      </c>
      <c r="B158" s="28" t="s">
        <v>195</v>
      </c>
      <c r="C158" s="1" t="s">
        <v>206</v>
      </c>
      <c r="D158" s="1" t="s">
        <v>155</v>
      </c>
      <c r="E158" s="4" t="s">
        <v>479</v>
      </c>
      <c r="F158" s="10" t="s">
        <v>313</v>
      </c>
      <c r="G158" s="5" t="str">
        <f t="shared" ref="G158" si="134">IF(ISNUMBER(SEARCH("rye", AD158)), "Yes", "No")</f>
        <v>No</v>
      </c>
      <c r="H158" s="5" t="str">
        <f t="shared" ref="H158" si="135">IF(ISNUMBER(SEARCH("barley", AD158)), "Yes", "No")</f>
        <v>Yes</v>
      </c>
      <c r="I158" s="5" t="str">
        <f t="shared" ref="I158" si="136">IF(ISNUMBER(SEARCH("oats", AD158)), "Yes", "No")</f>
        <v>No</v>
      </c>
      <c r="J158" s="5" t="str">
        <f t="shared" ref="J158" si="137">IF(ISNUMBER(SEARCH("crustaceans", AD158)), "Yes", "No")</f>
        <v>No</v>
      </c>
      <c r="K158" s="5" t="str">
        <f t="shared" si="109"/>
        <v>Yes</v>
      </c>
      <c r="L158" s="5" t="str">
        <f t="shared" ref="L158" si="138">IF(ISNUMBER(SEARCH("fish", AD158)), "Yes", "No")</f>
        <v>No</v>
      </c>
      <c r="M158" s="5" t="str">
        <f t="shared" ref="M158" si="139">IF(ISNUMBER(SEARCH("peanuts", AD158)), "Yes", "No")</f>
        <v>No</v>
      </c>
      <c r="N158" s="5" t="str">
        <f t="shared" ref="N158" si="140">IF(ISNUMBER(SEARCH("soya", AD158)), "Yes", "No")</f>
        <v>Yes</v>
      </c>
      <c r="O158" s="5" t="str">
        <f t="shared" si="110"/>
        <v>Yes</v>
      </c>
      <c r="P158" s="5" t="str">
        <f t="shared" ref="P158" si="141">IF(ISNUMBER(SEARCH("almond", AD158)), "Yes", "No")</f>
        <v>No</v>
      </c>
      <c r="Q158" s="5" t="str">
        <f t="shared" ref="Q158" si="142">IF(ISNUMBER(SEARCH("hazelnut", AD158)), "Yes", "No")</f>
        <v>No</v>
      </c>
      <c r="R158" s="5" t="str">
        <f t="shared" ref="R158" si="143">IF(ISNUMBER(SEARCH("walnut", AD158)), "Yes", "No")</f>
        <v>No</v>
      </c>
      <c r="S158" s="5" t="str">
        <f t="shared" ref="S158" si="144">IF(ISNUMBER(SEARCH("cashew", AD158)), "Yes", "No")</f>
        <v>No</v>
      </c>
      <c r="T158" s="5" t="str">
        <f t="shared" ref="T158" si="145">IF(ISNUMBER(SEARCH("pecan", AD158)), "Yes", "No")</f>
        <v>No</v>
      </c>
      <c r="U158" s="5" t="str">
        <f t="shared" ref="U158" si="146">IF(ISNUMBER(SEARCH("brazil nut", AD158)), "Yes", "No")</f>
        <v>No</v>
      </c>
      <c r="V158" s="5" t="str">
        <f t="shared" ref="V158" si="147">IF(ISNUMBER(SEARCH("pistachio", AD158)), "Yes", "No")</f>
        <v>No</v>
      </c>
      <c r="W158" s="5" t="str">
        <f t="shared" ref="W158" si="148">IF(OR(ISNUMBER(SEARCH("macadamia", AD158)),ISNUMBER(SEARCH("queensland",AD158))), "Yes", "No")</f>
        <v>No</v>
      </c>
      <c r="X158" s="5" t="str">
        <f t="shared" ref="X158" si="149">IF(ISNUMBER(SEARCH("celery", AD158)), "Yes", "No")</f>
        <v>No</v>
      </c>
      <c r="Y158" s="5" t="str">
        <f t="shared" ref="Y158" si="150">IF(ISNUMBER(SEARCH("mustard", AD158)), "Yes", "No")</f>
        <v>No</v>
      </c>
      <c r="Z158" s="5" t="str">
        <f t="shared" ref="Z158" si="151">IF(ISNUMBER(SEARCH("sesame", AD158)), "Yes", "No")</f>
        <v>No</v>
      </c>
      <c r="AA158" s="5" t="str">
        <f t="shared" si="133"/>
        <v>No</v>
      </c>
      <c r="AB158" s="5" t="str">
        <f t="shared" ref="AB158" si="152">IF(ISNUMBER(SEARCH("lupin", AD158)), "Yes", "No")</f>
        <v>No</v>
      </c>
      <c r="AC158" s="5" t="str">
        <f t="shared" ref="AC158" si="153">IF(ISNUMBER(SEARCH("molluscs", AD158)), "Yes", "No")</f>
        <v>No</v>
      </c>
      <c r="AD158" s="1" t="s">
        <v>410</v>
      </c>
      <c r="AE158" s="32"/>
      <c r="AF158" s="28"/>
    </row>
    <row r="159" spans="1:32" x14ac:dyDescent="0.25">
      <c r="A159" s="36" t="s">
        <v>478</v>
      </c>
      <c r="B159" s="28" t="s">
        <v>63</v>
      </c>
      <c r="C159" s="1" t="s">
        <v>206</v>
      </c>
      <c r="D159" s="1" t="s">
        <v>155</v>
      </c>
      <c r="E159" s="4" t="s">
        <v>479</v>
      </c>
      <c r="F159" s="5" t="s">
        <v>313</v>
      </c>
      <c r="G159" s="5" t="str">
        <f t="shared" ref="G159:G206" si="154">IF(ISNUMBER(SEARCH("rye", AD159)), "Yes", "No")</f>
        <v>No</v>
      </c>
      <c r="H159" s="5" t="str">
        <f t="shared" si="89"/>
        <v>No</v>
      </c>
      <c r="I159" s="5" t="str">
        <f t="shared" si="90"/>
        <v>No</v>
      </c>
      <c r="J159" s="5" t="str">
        <f t="shared" si="91"/>
        <v>No</v>
      </c>
      <c r="K159" s="5" t="str">
        <f t="shared" si="109"/>
        <v>Yes</v>
      </c>
      <c r="L159" s="5" t="str">
        <f t="shared" si="92"/>
        <v>No</v>
      </c>
      <c r="M159" s="5" t="str">
        <f t="shared" si="93"/>
        <v>No</v>
      </c>
      <c r="N159" s="5" t="str">
        <f t="shared" si="106"/>
        <v>Yes</v>
      </c>
      <c r="O159" s="5" t="str">
        <f t="shared" si="110"/>
        <v>Yes</v>
      </c>
      <c r="P159" s="5" t="str">
        <f t="shared" si="94"/>
        <v>No</v>
      </c>
      <c r="Q159" s="5" t="str">
        <f t="shared" si="95"/>
        <v>No</v>
      </c>
      <c r="R159" s="5" t="str">
        <f t="shared" si="96"/>
        <v>No</v>
      </c>
      <c r="S159" s="5" t="str">
        <f t="shared" si="97"/>
        <v>No</v>
      </c>
      <c r="T159" s="5" t="str">
        <f t="shared" si="98"/>
        <v>No</v>
      </c>
      <c r="U159" s="5" t="str">
        <f t="shared" si="99"/>
        <v>No</v>
      </c>
      <c r="V159" s="5" t="str">
        <f>IF(ISNUMBER(SEARCH("pistachio", AD159)), "Yes", "No")</f>
        <v>No</v>
      </c>
      <c r="W159" s="5" t="str">
        <f t="shared" si="100"/>
        <v>No</v>
      </c>
      <c r="X159" s="5" t="str">
        <f t="shared" si="101"/>
        <v>No</v>
      </c>
      <c r="Y159" s="5" t="str">
        <f t="shared" si="102"/>
        <v>No</v>
      </c>
      <c r="Z159" s="5" t="str">
        <f t="shared" si="103"/>
        <v>No</v>
      </c>
      <c r="AA159" s="5" t="str">
        <f t="shared" si="133"/>
        <v>No</v>
      </c>
      <c r="AB159" s="5" t="str">
        <f t="shared" si="104"/>
        <v>No</v>
      </c>
      <c r="AC159" s="5" t="str">
        <f t="shared" si="105"/>
        <v>No</v>
      </c>
      <c r="AD159" s="1" t="s">
        <v>420</v>
      </c>
      <c r="AE159" s="36"/>
      <c r="AF159" s="28"/>
    </row>
    <row r="160" spans="1:32" x14ac:dyDescent="0.25">
      <c r="A160" s="28"/>
      <c r="B160" s="28"/>
      <c r="C160" s="1"/>
      <c r="D160" s="1"/>
      <c r="E160" s="6"/>
      <c r="F160" s="12"/>
      <c r="G160" s="7"/>
      <c r="H160" s="7"/>
      <c r="I160" s="7"/>
      <c r="J160" s="7"/>
      <c r="K160" s="7"/>
      <c r="L160" s="7"/>
      <c r="M160" s="7"/>
      <c r="N160" s="7"/>
      <c r="O160" s="7"/>
      <c r="P160" s="7"/>
      <c r="Q160" s="7"/>
      <c r="R160" s="7"/>
      <c r="S160" s="7"/>
      <c r="T160" s="7"/>
      <c r="U160" s="7"/>
      <c r="V160" s="7"/>
      <c r="W160" s="7"/>
      <c r="X160" s="7"/>
      <c r="Y160" s="7"/>
      <c r="Z160" s="7"/>
      <c r="AA160" s="7"/>
      <c r="AB160" s="7"/>
      <c r="AC160" s="7"/>
      <c r="AD160" s="1"/>
      <c r="AE160" s="28"/>
      <c r="AF160" s="28"/>
    </row>
    <row r="161" spans="1:32" ht="18.75" x14ac:dyDescent="0.3">
      <c r="A161" s="44" t="s">
        <v>212</v>
      </c>
      <c r="B161" s="44"/>
      <c r="C161" s="1"/>
      <c r="D161" s="1"/>
      <c r="E161" s="8"/>
      <c r="F161" s="14"/>
      <c r="G161" s="9"/>
      <c r="H161" s="9"/>
      <c r="I161" s="9"/>
      <c r="J161" s="9"/>
      <c r="K161" s="9"/>
      <c r="L161" s="9"/>
      <c r="M161" s="9"/>
      <c r="N161" s="9"/>
      <c r="O161" s="9"/>
      <c r="P161" s="9"/>
      <c r="Q161" s="9"/>
      <c r="R161" s="9"/>
      <c r="S161" s="9"/>
      <c r="T161" s="9"/>
      <c r="U161" s="9"/>
      <c r="V161" s="9"/>
      <c r="W161" s="9"/>
      <c r="X161" s="9"/>
      <c r="Y161" s="9"/>
      <c r="Z161" s="9"/>
      <c r="AA161" s="9"/>
      <c r="AB161" s="9"/>
      <c r="AC161" s="9"/>
      <c r="AD161" s="1"/>
      <c r="AE161" s="41"/>
      <c r="AF161" s="41"/>
    </row>
    <row r="162" spans="1:32" x14ac:dyDescent="0.25">
      <c r="A162" s="28" t="s">
        <v>213</v>
      </c>
      <c r="B162" s="28" t="s">
        <v>214</v>
      </c>
      <c r="C162" s="1" t="s">
        <v>215</v>
      </c>
      <c r="D162" s="1" t="s">
        <v>216</v>
      </c>
      <c r="E162" s="4" t="s">
        <v>479</v>
      </c>
      <c r="F162" s="10" t="s">
        <v>313</v>
      </c>
      <c r="G162" s="5" t="str">
        <f t="shared" si="154"/>
        <v>No</v>
      </c>
      <c r="H162" s="5" t="str">
        <f t="shared" si="89"/>
        <v>No</v>
      </c>
      <c r="I162" s="5" t="str">
        <f t="shared" si="90"/>
        <v>No</v>
      </c>
      <c r="J162" s="5" t="str">
        <f t="shared" si="91"/>
        <v>No</v>
      </c>
      <c r="K162" s="5" t="str">
        <f t="shared" si="109"/>
        <v>Yes</v>
      </c>
      <c r="L162" s="5" t="str">
        <f t="shared" si="92"/>
        <v>No</v>
      </c>
      <c r="M162" s="5" t="str">
        <f t="shared" si="93"/>
        <v>No</v>
      </c>
      <c r="N162" s="5" t="str">
        <f t="shared" si="106"/>
        <v>Yes</v>
      </c>
      <c r="O162" s="5" t="str">
        <f t="shared" si="110"/>
        <v>Yes</v>
      </c>
      <c r="P162" s="5" t="str">
        <f t="shared" si="94"/>
        <v>No</v>
      </c>
      <c r="Q162" s="5" t="str">
        <f t="shared" si="95"/>
        <v>No</v>
      </c>
      <c r="R162" s="5" t="str">
        <f t="shared" si="96"/>
        <v>No</v>
      </c>
      <c r="S162" s="5" t="str">
        <f t="shared" si="97"/>
        <v>No</v>
      </c>
      <c r="T162" s="5" t="str">
        <f t="shared" si="98"/>
        <v>No</v>
      </c>
      <c r="U162" s="5" t="str">
        <f t="shared" si="99"/>
        <v>No</v>
      </c>
      <c r="V162" s="5" t="str">
        <f>IF(ISNUMBER(SEARCH("pistachio", AD162)), "Yes", "No")</f>
        <v>No</v>
      </c>
      <c r="W162" s="5" t="str">
        <f t="shared" si="100"/>
        <v>No</v>
      </c>
      <c r="X162" s="5" t="str">
        <f t="shared" si="101"/>
        <v>No</v>
      </c>
      <c r="Y162" s="5" t="str">
        <f t="shared" si="102"/>
        <v>No</v>
      </c>
      <c r="Z162" s="5" t="str">
        <f t="shared" si="103"/>
        <v>No</v>
      </c>
      <c r="AA162" s="5" t="str">
        <f t="shared" si="133"/>
        <v>No</v>
      </c>
      <c r="AB162" s="5" t="str">
        <f t="shared" si="104"/>
        <v>No</v>
      </c>
      <c r="AC162" s="5" t="str">
        <f t="shared" si="105"/>
        <v>No</v>
      </c>
      <c r="AD162" s="1" t="s">
        <v>424</v>
      </c>
      <c r="AE162" s="28"/>
      <c r="AF162" s="28"/>
    </row>
    <row r="163" spans="1:32" x14ac:dyDescent="0.25">
      <c r="A163" s="28" t="s">
        <v>217</v>
      </c>
      <c r="B163" s="28" t="s">
        <v>218</v>
      </c>
      <c r="C163" s="1" t="s">
        <v>215</v>
      </c>
      <c r="D163" s="1" t="s">
        <v>216</v>
      </c>
      <c r="E163" s="4" t="s">
        <v>479</v>
      </c>
      <c r="F163" s="10" t="s">
        <v>313</v>
      </c>
      <c r="G163" s="5" t="str">
        <f t="shared" si="154"/>
        <v>No</v>
      </c>
      <c r="H163" s="5" t="str">
        <f t="shared" si="89"/>
        <v>No</v>
      </c>
      <c r="I163" s="5" t="str">
        <f t="shared" si="90"/>
        <v>No</v>
      </c>
      <c r="J163" s="5" t="str">
        <f t="shared" si="91"/>
        <v>No</v>
      </c>
      <c r="K163" s="5" t="str">
        <f t="shared" si="109"/>
        <v>Yes</v>
      </c>
      <c r="L163" s="5" t="str">
        <f t="shared" si="92"/>
        <v>No</v>
      </c>
      <c r="M163" s="5" t="str">
        <f t="shared" si="93"/>
        <v>No</v>
      </c>
      <c r="N163" s="5" t="str">
        <f t="shared" si="106"/>
        <v>Yes</v>
      </c>
      <c r="O163" s="5" t="str">
        <f t="shared" si="110"/>
        <v>Yes</v>
      </c>
      <c r="P163" s="5" t="str">
        <f t="shared" si="94"/>
        <v>No</v>
      </c>
      <c r="Q163" s="5" t="str">
        <f t="shared" si="95"/>
        <v>No</v>
      </c>
      <c r="R163" s="5" t="str">
        <f t="shared" si="96"/>
        <v>No</v>
      </c>
      <c r="S163" s="5" t="str">
        <f t="shared" si="97"/>
        <v>No</v>
      </c>
      <c r="T163" s="5" t="str">
        <f t="shared" si="98"/>
        <v>No</v>
      </c>
      <c r="U163" s="5" t="str">
        <f t="shared" si="99"/>
        <v>No</v>
      </c>
      <c r="V163" s="5" t="str">
        <f t="shared" ref="V163:V172" si="155">IF(ISNUMBER(SEARCH("pistachio", AD163)), "Yes", "No")</f>
        <v>No</v>
      </c>
      <c r="W163" s="5" t="str">
        <f t="shared" si="100"/>
        <v>No</v>
      </c>
      <c r="X163" s="5" t="str">
        <f t="shared" si="101"/>
        <v>No</v>
      </c>
      <c r="Y163" s="5" t="str">
        <f t="shared" si="102"/>
        <v>No</v>
      </c>
      <c r="Z163" s="5" t="str">
        <f t="shared" si="103"/>
        <v>No</v>
      </c>
      <c r="AA163" s="5" t="str">
        <f t="shared" si="133"/>
        <v>No</v>
      </c>
      <c r="AB163" s="5" t="str">
        <f t="shared" si="104"/>
        <v>No</v>
      </c>
      <c r="AC163" s="5" t="str">
        <f t="shared" si="105"/>
        <v>No</v>
      </c>
      <c r="AD163" s="1" t="s">
        <v>425</v>
      </c>
      <c r="AE163" s="28"/>
      <c r="AF163" s="28"/>
    </row>
    <row r="164" spans="1:32" x14ac:dyDescent="0.25">
      <c r="A164" s="28" t="s">
        <v>219</v>
      </c>
      <c r="B164" s="28" t="s">
        <v>220</v>
      </c>
      <c r="C164" s="1" t="s">
        <v>215</v>
      </c>
      <c r="D164" s="1" t="s">
        <v>221</v>
      </c>
      <c r="E164" s="4" t="s">
        <v>479</v>
      </c>
      <c r="F164" s="10" t="s">
        <v>313</v>
      </c>
      <c r="G164" s="5" t="str">
        <f t="shared" si="154"/>
        <v>No</v>
      </c>
      <c r="H164" s="5" t="str">
        <f t="shared" si="89"/>
        <v>No</v>
      </c>
      <c r="I164" s="5" t="str">
        <f t="shared" si="90"/>
        <v>No</v>
      </c>
      <c r="J164" s="5" t="str">
        <f t="shared" si="91"/>
        <v>No</v>
      </c>
      <c r="K164" s="5" t="str">
        <f t="shared" si="109"/>
        <v>Yes</v>
      </c>
      <c r="L164" s="5" t="str">
        <f t="shared" si="92"/>
        <v>No</v>
      </c>
      <c r="M164" s="5" t="str">
        <f t="shared" si="93"/>
        <v>No</v>
      </c>
      <c r="N164" s="5" t="str">
        <f t="shared" si="106"/>
        <v>Yes</v>
      </c>
      <c r="O164" s="5" t="str">
        <f t="shared" si="110"/>
        <v>Yes</v>
      </c>
      <c r="P164" s="5" t="str">
        <f t="shared" si="94"/>
        <v>No</v>
      </c>
      <c r="Q164" s="5" t="str">
        <f t="shared" si="95"/>
        <v>No</v>
      </c>
      <c r="R164" s="5" t="str">
        <f t="shared" si="96"/>
        <v>No</v>
      </c>
      <c r="S164" s="5" t="str">
        <f t="shared" si="97"/>
        <v>No</v>
      </c>
      <c r="T164" s="5" t="str">
        <f t="shared" si="98"/>
        <v>No</v>
      </c>
      <c r="U164" s="5" t="str">
        <f t="shared" si="99"/>
        <v>No</v>
      </c>
      <c r="V164" s="5" t="str">
        <f t="shared" si="155"/>
        <v>No</v>
      </c>
      <c r="W164" s="5" t="str">
        <f t="shared" si="100"/>
        <v>No</v>
      </c>
      <c r="X164" s="5" t="str">
        <f t="shared" si="101"/>
        <v>No</v>
      </c>
      <c r="Y164" s="5" t="str">
        <f t="shared" si="102"/>
        <v>No</v>
      </c>
      <c r="Z164" s="5" t="str">
        <f t="shared" si="103"/>
        <v>No</v>
      </c>
      <c r="AA164" s="5" t="str">
        <f t="shared" si="133"/>
        <v>No</v>
      </c>
      <c r="AB164" s="5" t="str">
        <f t="shared" si="104"/>
        <v>No</v>
      </c>
      <c r="AC164" s="5" t="str">
        <f t="shared" si="105"/>
        <v>No</v>
      </c>
      <c r="AD164" s="1" t="s">
        <v>426</v>
      </c>
      <c r="AE164" s="28"/>
      <c r="AF164" s="28"/>
    </row>
    <row r="165" spans="1:32" x14ac:dyDescent="0.25">
      <c r="A165" s="28" t="s">
        <v>222</v>
      </c>
      <c r="B165" s="28" t="s">
        <v>223</v>
      </c>
      <c r="C165" s="1" t="s">
        <v>215</v>
      </c>
      <c r="D165" s="1" t="s">
        <v>221</v>
      </c>
      <c r="E165" s="4" t="s">
        <v>479</v>
      </c>
      <c r="F165" s="10" t="s">
        <v>313</v>
      </c>
      <c r="G165" s="5" t="str">
        <f>IF(ISNUMBER(SEARCH("rye", AD165)), "Yes", "No")</f>
        <v>No</v>
      </c>
      <c r="H165" s="5" t="str">
        <f>IF(ISNUMBER(SEARCH("barley", AD165)), "Yes", "No")</f>
        <v>No</v>
      </c>
      <c r="I165" s="5" t="str">
        <f>IF(ISNUMBER(SEARCH("oats", AD165)), "Yes", "No")</f>
        <v>No</v>
      </c>
      <c r="J165" s="5" t="str">
        <f>IF(ISNUMBER(SEARCH("crustaceans", AD165)), "Yes", "No")</f>
        <v>No</v>
      </c>
      <c r="K165" s="5" t="str">
        <f>IF(ISNUMBER(SEARCH("egg", AD165)), "Yes", "No")</f>
        <v>Yes</v>
      </c>
      <c r="L165" s="5" t="str">
        <f>IF(ISNUMBER(SEARCH("fish", AD165)), "Yes", "No")</f>
        <v>No</v>
      </c>
      <c r="M165" s="5" t="str">
        <f>IF(ISNUMBER(SEARCH("peanuts", AD165)), "Yes", "No")</f>
        <v>No</v>
      </c>
      <c r="N165" s="5" t="str">
        <f>IF(ISNUMBER(SEARCH("soya", AD165)), "Yes", "No")</f>
        <v>Yes</v>
      </c>
      <c r="O165" s="5" t="str">
        <f>IF(ISNUMBER(SEARCH("milk", AD165)), "Yes", "No")</f>
        <v>Yes</v>
      </c>
      <c r="P165" s="5" t="str">
        <f>IF(ISNUMBER(SEARCH("almond", AD165)), "Yes", "No")</f>
        <v>No</v>
      </c>
      <c r="Q165" s="5" t="str">
        <f>IF(ISNUMBER(SEARCH("hazelnut", AD165)), "Yes", "No")</f>
        <v>No</v>
      </c>
      <c r="R165" s="5" t="str">
        <f t="shared" si="96"/>
        <v>No</v>
      </c>
      <c r="S165" s="5" t="str">
        <f t="shared" si="97"/>
        <v>No</v>
      </c>
      <c r="T165" s="5" t="str">
        <f t="shared" si="98"/>
        <v>No</v>
      </c>
      <c r="U165" s="5" t="str">
        <f t="shared" si="99"/>
        <v>No</v>
      </c>
      <c r="V165" s="5" t="str">
        <f t="shared" si="155"/>
        <v>No</v>
      </c>
      <c r="W165" s="5" t="str">
        <f t="shared" si="100"/>
        <v>No</v>
      </c>
      <c r="X165" s="5" t="str">
        <f t="shared" si="101"/>
        <v>No</v>
      </c>
      <c r="Y165" s="5" t="str">
        <f t="shared" si="102"/>
        <v>No</v>
      </c>
      <c r="Z165" s="5" t="str">
        <f t="shared" si="103"/>
        <v>No</v>
      </c>
      <c r="AA165" s="5" t="str">
        <f t="shared" si="133"/>
        <v>No</v>
      </c>
      <c r="AB165" s="5" t="str">
        <f t="shared" si="104"/>
        <v>No</v>
      </c>
      <c r="AC165" s="5" t="str">
        <f t="shared" si="105"/>
        <v>No</v>
      </c>
      <c r="AD165" s="1" t="s">
        <v>427</v>
      </c>
      <c r="AE165" s="28"/>
      <c r="AF165" s="28"/>
    </row>
    <row r="166" spans="1:32" x14ac:dyDescent="0.25">
      <c r="A166" s="28" t="s">
        <v>422</v>
      </c>
      <c r="B166" s="28" t="s">
        <v>423</v>
      </c>
      <c r="C166" s="1" t="s">
        <v>215</v>
      </c>
      <c r="D166" s="1" t="s">
        <v>216</v>
      </c>
      <c r="E166" s="4" t="s">
        <v>479</v>
      </c>
      <c r="F166" s="10" t="s">
        <v>313</v>
      </c>
      <c r="G166" s="5" t="str">
        <f>IF(ISNUMBER(SEARCH("rye", AD166)), "Yes", "No")</f>
        <v>No</v>
      </c>
      <c r="H166" s="5" t="str">
        <f>IF(ISNUMBER(SEARCH("barley", AD166)), "Yes", "No")</f>
        <v>No</v>
      </c>
      <c r="I166" s="5" t="str">
        <f>IF(ISNUMBER(SEARCH("oats", AD166)), "Yes", "No")</f>
        <v>No</v>
      </c>
      <c r="J166" s="5" t="str">
        <f>IF(ISNUMBER(SEARCH("crustaceans", AD166)), "Yes", "No")</f>
        <v>No</v>
      </c>
      <c r="K166" s="5" t="str">
        <f>IF(ISNUMBER(SEARCH("egg", AD166)), "Yes", "No")</f>
        <v>Yes</v>
      </c>
      <c r="L166" s="5" t="str">
        <f>IF(ISNUMBER(SEARCH("fish", AD166)), "Yes", "No")</f>
        <v>No</v>
      </c>
      <c r="M166" s="5" t="str">
        <f>IF(ISNUMBER(SEARCH("peanuts", AD166)), "Yes", "No")</f>
        <v>No</v>
      </c>
      <c r="N166" s="5" t="str">
        <f>IF(ISNUMBER(SEARCH("soya", AD166)), "Yes", "No")</f>
        <v>Yes</v>
      </c>
      <c r="O166" s="5" t="str">
        <f>IF(ISNUMBER(SEARCH("milk", AD166)), "Yes", "No")</f>
        <v>Yes</v>
      </c>
      <c r="P166" s="5" t="str">
        <f>IF(ISNUMBER(SEARCH("almond", AD166)), "Yes", "No")</f>
        <v>No</v>
      </c>
      <c r="Q166" s="5" t="str">
        <f>IF(ISNUMBER(SEARCH("hazelnut", AD166)), "Yes", "No")</f>
        <v>No</v>
      </c>
      <c r="R166" s="5" t="s">
        <v>325</v>
      </c>
      <c r="S166" s="5" t="s">
        <v>325</v>
      </c>
      <c r="T166" s="5" t="s">
        <v>325</v>
      </c>
      <c r="U166" s="5" t="s">
        <v>325</v>
      </c>
      <c r="V166" s="5" t="s">
        <v>325</v>
      </c>
      <c r="W166" s="5" t="s">
        <v>325</v>
      </c>
      <c r="X166" s="5" t="s">
        <v>325</v>
      </c>
      <c r="Y166" s="5" t="s">
        <v>325</v>
      </c>
      <c r="Z166" s="5" t="s">
        <v>325</v>
      </c>
      <c r="AA166" s="5" t="s">
        <v>325</v>
      </c>
      <c r="AB166" s="5" t="s">
        <v>325</v>
      </c>
      <c r="AC166" s="5" t="s">
        <v>325</v>
      </c>
      <c r="AD166" s="1" t="s">
        <v>421</v>
      </c>
      <c r="AE166" s="28"/>
      <c r="AF166" s="28"/>
    </row>
    <row r="167" spans="1:32" x14ac:dyDescent="0.25">
      <c r="A167" s="28" t="s">
        <v>224</v>
      </c>
      <c r="B167" s="28" t="s">
        <v>225</v>
      </c>
      <c r="C167" s="1" t="s">
        <v>226</v>
      </c>
      <c r="D167" s="1" t="s">
        <v>216</v>
      </c>
      <c r="E167" s="4" t="s">
        <v>479</v>
      </c>
      <c r="F167" s="10" t="s">
        <v>313</v>
      </c>
      <c r="G167" s="5" t="str">
        <f t="shared" si="154"/>
        <v>No</v>
      </c>
      <c r="H167" s="5" t="str">
        <f t="shared" si="89"/>
        <v>No</v>
      </c>
      <c r="I167" s="5" t="str">
        <f t="shared" si="90"/>
        <v>No</v>
      </c>
      <c r="J167" s="5" t="str">
        <f t="shared" si="91"/>
        <v>No</v>
      </c>
      <c r="K167" s="5" t="str">
        <f t="shared" si="109"/>
        <v>Yes</v>
      </c>
      <c r="L167" s="5" t="str">
        <f t="shared" si="92"/>
        <v>No</v>
      </c>
      <c r="M167" s="5" t="str">
        <f t="shared" si="93"/>
        <v>No</v>
      </c>
      <c r="N167" s="5" t="str">
        <f t="shared" si="106"/>
        <v>Yes</v>
      </c>
      <c r="O167" s="5" t="str">
        <f t="shared" si="110"/>
        <v>Yes</v>
      </c>
      <c r="P167" s="5" t="str">
        <f t="shared" si="94"/>
        <v>No</v>
      </c>
      <c r="Q167" s="5" t="str">
        <f t="shared" si="95"/>
        <v>No</v>
      </c>
      <c r="R167" s="5" t="str">
        <f t="shared" si="96"/>
        <v>No</v>
      </c>
      <c r="S167" s="5" t="str">
        <f t="shared" si="97"/>
        <v>No</v>
      </c>
      <c r="T167" s="5" t="str">
        <f t="shared" si="98"/>
        <v>No</v>
      </c>
      <c r="U167" s="5" t="str">
        <f t="shared" si="99"/>
        <v>No</v>
      </c>
      <c r="V167" s="5" t="str">
        <f t="shared" si="155"/>
        <v>No</v>
      </c>
      <c r="W167" s="5" t="str">
        <f t="shared" si="100"/>
        <v>No</v>
      </c>
      <c r="X167" s="5" t="str">
        <f t="shared" si="101"/>
        <v>No</v>
      </c>
      <c r="Y167" s="5" t="str">
        <f t="shared" si="102"/>
        <v>No</v>
      </c>
      <c r="Z167" s="5" t="str">
        <f t="shared" si="103"/>
        <v>No</v>
      </c>
      <c r="AA167" s="5" t="str">
        <f t="shared" si="133"/>
        <v>No</v>
      </c>
      <c r="AB167" s="5" t="str">
        <f t="shared" si="104"/>
        <v>No</v>
      </c>
      <c r="AC167" s="5" t="str">
        <f t="shared" si="105"/>
        <v>No</v>
      </c>
      <c r="AD167" s="1" t="s">
        <v>331</v>
      </c>
      <c r="AE167" s="28"/>
      <c r="AF167" s="28"/>
    </row>
    <row r="168" spans="1:32" x14ac:dyDescent="0.25">
      <c r="A168" s="28" t="s">
        <v>227</v>
      </c>
      <c r="B168" s="28" t="s">
        <v>228</v>
      </c>
      <c r="C168" s="1" t="s">
        <v>226</v>
      </c>
      <c r="D168" s="1" t="s">
        <v>216</v>
      </c>
      <c r="E168" s="4" t="s">
        <v>479</v>
      </c>
      <c r="F168" s="10" t="s">
        <v>313</v>
      </c>
      <c r="G168" s="5" t="str">
        <f t="shared" si="154"/>
        <v>No</v>
      </c>
      <c r="H168" s="5" t="str">
        <f t="shared" si="89"/>
        <v>No</v>
      </c>
      <c r="I168" s="5" t="str">
        <f t="shared" si="90"/>
        <v>No</v>
      </c>
      <c r="J168" s="5" t="str">
        <f t="shared" si="91"/>
        <v>No</v>
      </c>
      <c r="K168" s="5" t="str">
        <f t="shared" si="109"/>
        <v>Yes</v>
      </c>
      <c r="L168" s="5" t="str">
        <f t="shared" si="92"/>
        <v>No</v>
      </c>
      <c r="M168" s="5" t="str">
        <f t="shared" si="93"/>
        <v>No</v>
      </c>
      <c r="N168" s="5" t="str">
        <f t="shared" si="106"/>
        <v>Yes</v>
      </c>
      <c r="O168" s="5" t="str">
        <f t="shared" si="110"/>
        <v>Yes</v>
      </c>
      <c r="P168" s="5" t="str">
        <f t="shared" si="94"/>
        <v>No</v>
      </c>
      <c r="Q168" s="5" t="str">
        <f t="shared" si="95"/>
        <v>No</v>
      </c>
      <c r="R168" s="5" t="str">
        <f t="shared" si="96"/>
        <v>No</v>
      </c>
      <c r="S168" s="5" t="str">
        <f t="shared" si="97"/>
        <v>No</v>
      </c>
      <c r="T168" s="5" t="str">
        <f t="shared" si="98"/>
        <v>No</v>
      </c>
      <c r="U168" s="5" t="str">
        <f t="shared" si="99"/>
        <v>No</v>
      </c>
      <c r="V168" s="5" t="str">
        <f t="shared" si="155"/>
        <v>No</v>
      </c>
      <c r="W168" s="5" t="str">
        <f t="shared" si="100"/>
        <v>No</v>
      </c>
      <c r="X168" s="5" t="str">
        <f t="shared" si="101"/>
        <v>No</v>
      </c>
      <c r="Y168" s="5" t="str">
        <f t="shared" si="102"/>
        <v>No</v>
      </c>
      <c r="Z168" s="5" t="str">
        <f t="shared" si="103"/>
        <v>No</v>
      </c>
      <c r="AA168" s="5" t="str">
        <f t="shared" si="133"/>
        <v>No</v>
      </c>
      <c r="AB168" s="5" t="str">
        <f t="shared" si="104"/>
        <v>No</v>
      </c>
      <c r="AC168" s="5" t="str">
        <f t="shared" si="105"/>
        <v>No</v>
      </c>
      <c r="AD168" s="1" t="s">
        <v>332</v>
      </c>
      <c r="AE168" s="28"/>
      <c r="AF168" s="28"/>
    </row>
    <row r="169" spans="1:32" x14ac:dyDescent="0.25">
      <c r="A169" s="28" t="s">
        <v>229</v>
      </c>
      <c r="B169" s="28" t="s">
        <v>230</v>
      </c>
      <c r="C169" s="1" t="s">
        <v>226</v>
      </c>
      <c r="D169" s="1" t="s">
        <v>216</v>
      </c>
      <c r="E169" s="4" t="s">
        <v>479</v>
      </c>
      <c r="F169" s="4" t="s">
        <v>313</v>
      </c>
      <c r="G169" s="5" t="str">
        <f t="shared" si="154"/>
        <v>No</v>
      </c>
      <c r="H169" s="5" t="str">
        <f t="shared" si="89"/>
        <v>No</v>
      </c>
      <c r="I169" s="5" t="str">
        <f t="shared" si="90"/>
        <v>No</v>
      </c>
      <c r="J169" s="5" t="str">
        <f t="shared" si="91"/>
        <v>No</v>
      </c>
      <c r="K169" s="5" t="str">
        <f t="shared" si="109"/>
        <v>Yes</v>
      </c>
      <c r="L169" s="5" t="str">
        <f t="shared" si="92"/>
        <v>No</v>
      </c>
      <c r="M169" s="5" t="str">
        <f t="shared" si="93"/>
        <v>No</v>
      </c>
      <c r="N169" s="5" t="str">
        <f t="shared" si="106"/>
        <v>Yes</v>
      </c>
      <c r="O169" s="5" t="str">
        <f t="shared" si="110"/>
        <v>Yes</v>
      </c>
      <c r="P169" s="5" t="str">
        <f t="shared" si="94"/>
        <v>No</v>
      </c>
      <c r="Q169" s="5" t="str">
        <f t="shared" si="95"/>
        <v>No</v>
      </c>
      <c r="R169" s="5" t="str">
        <f t="shared" si="96"/>
        <v>No</v>
      </c>
      <c r="S169" s="5" t="str">
        <f t="shared" si="97"/>
        <v>No</v>
      </c>
      <c r="T169" s="5" t="str">
        <f t="shared" si="98"/>
        <v>No</v>
      </c>
      <c r="U169" s="5" t="str">
        <f t="shared" si="99"/>
        <v>No</v>
      </c>
      <c r="V169" s="5" t="str">
        <f t="shared" si="155"/>
        <v>No</v>
      </c>
      <c r="W169" s="5" t="str">
        <f t="shared" si="100"/>
        <v>No</v>
      </c>
      <c r="X169" s="5" t="str">
        <f t="shared" si="101"/>
        <v>No</v>
      </c>
      <c r="Y169" s="5" t="str">
        <f t="shared" si="102"/>
        <v>No</v>
      </c>
      <c r="Z169" s="5" t="str">
        <f t="shared" si="103"/>
        <v>No</v>
      </c>
      <c r="AA169" s="5" t="str">
        <f t="shared" si="133"/>
        <v>No</v>
      </c>
      <c r="AB169" s="5" t="str">
        <f t="shared" si="104"/>
        <v>No</v>
      </c>
      <c r="AC169" s="5" t="str">
        <f t="shared" si="105"/>
        <v>No</v>
      </c>
      <c r="AD169" s="1" t="s">
        <v>333</v>
      </c>
      <c r="AE169" s="28"/>
      <c r="AF169" s="28"/>
    </row>
    <row r="170" spans="1:32" x14ac:dyDescent="0.25">
      <c r="A170" s="28" t="s">
        <v>231</v>
      </c>
      <c r="B170" s="28" t="s">
        <v>232</v>
      </c>
      <c r="C170" s="1" t="s">
        <v>442</v>
      </c>
      <c r="D170" s="1" t="s">
        <v>233</v>
      </c>
      <c r="E170" s="4" t="s">
        <v>479</v>
      </c>
      <c r="F170" s="4" t="s">
        <v>313</v>
      </c>
      <c r="G170" s="5" t="str">
        <f t="shared" si="154"/>
        <v>No</v>
      </c>
      <c r="H170" s="5" t="str">
        <f t="shared" si="89"/>
        <v>No</v>
      </c>
      <c r="I170" s="5" t="str">
        <f t="shared" si="90"/>
        <v>No</v>
      </c>
      <c r="J170" s="5" t="str">
        <f t="shared" si="91"/>
        <v>No</v>
      </c>
      <c r="K170" s="5" t="str">
        <f>IF(ISNUMBER(SEARCH("egg", AD170)), "Yes", "No")</f>
        <v>Yes</v>
      </c>
      <c r="L170" s="5" t="str">
        <f t="shared" si="92"/>
        <v>No</v>
      </c>
      <c r="M170" s="5" t="str">
        <f t="shared" si="93"/>
        <v>No</v>
      </c>
      <c r="N170" s="5" t="str">
        <f t="shared" si="106"/>
        <v>No</v>
      </c>
      <c r="O170" s="5" t="str">
        <f t="shared" si="110"/>
        <v>Yes</v>
      </c>
      <c r="P170" s="5" t="str">
        <f t="shared" si="94"/>
        <v>No</v>
      </c>
      <c r="Q170" s="5" t="str">
        <f t="shared" si="95"/>
        <v>No</v>
      </c>
      <c r="R170" s="5" t="str">
        <f t="shared" si="96"/>
        <v>No</v>
      </c>
      <c r="S170" s="5" t="str">
        <f t="shared" si="97"/>
        <v>No</v>
      </c>
      <c r="T170" s="5" t="str">
        <f t="shared" si="98"/>
        <v>No</v>
      </c>
      <c r="U170" s="5" t="str">
        <f t="shared" si="99"/>
        <v>No</v>
      </c>
      <c r="V170" s="5" t="str">
        <f t="shared" si="155"/>
        <v>No</v>
      </c>
      <c r="W170" s="5" t="str">
        <f t="shared" si="100"/>
        <v>No</v>
      </c>
      <c r="X170" s="5" t="str">
        <f t="shared" si="101"/>
        <v>No</v>
      </c>
      <c r="Y170" s="5" t="str">
        <f t="shared" si="102"/>
        <v>No</v>
      </c>
      <c r="Z170" s="5" t="str">
        <f t="shared" si="103"/>
        <v>No</v>
      </c>
      <c r="AA170" s="5" t="str">
        <f t="shared" si="133"/>
        <v>No</v>
      </c>
      <c r="AB170" s="5" t="str">
        <f t="shared" si="104"/>
        <v>No</v>
      </c>
      <c r="AC170" s="5" t="str">
        <f t="shared" si="105"/>
        <v>No</v>
      </c>
      <c r="AD170" s="1" t="s">
        <v>334</v>
      </c>
      <c r="AE170" s="28"/>
      <c r="AF170" s="28"/>
    </row>
    <row r="171" spans="1:32" x14ac:dyDescent="0.25">
      <c r="A171" s="28" t="s">
        <v>234</v>
      </c>
      <c r="B171" s="28" t="s">
        <v>235</v>
      </c>
      <c r="C171" s="1" t="s">
        <v>442</v>
      </c>
      <c r="D171" s="1" t="s">
        <v>233</v>
      </c>
      <c r="E171" s="4" t="s">
        <v>479</v>
      </c>
      <c r="F171" s="10" t="s">
        <v>313</v>
      </c>
      <c r="G171" s="5" t="str">
        <f t="shared" si="154"/>
        <v>No</v>
      </c>
      <c r="H171" s="5" t="str">
        <f t="shared" si="89"/>
        <v>No</v>
      </c>
      <c r="I171" s="5" t="str">
        <f t="shared" si="90"/>
        <v>No</v>
      </c>
      <c r="J171" s="5" t="str">
        <f t="shared" si="91"/>
        <v>No</v>
      </c>
      <c r="K171" s="5" t="str">
        <f t="shared" ref="K171:K187" si="156">IF(ISNUMBER(SEARCH("egg", AD171)), "Yes", "No")</f>
        <v>Yes</v>
      </c>
      <c r="L171" s="5" t="str">
        <f t="shared" si="92"/>
        <v>No</v>
      </c>
      <c r="M171" s="5" t="str">
        <f t="shared" si="93"/>
        <v>No</v>
      </c>
      <c r="N171" s="5" t="str">
        <f t="shared" si="106"/>
        <v>Yes</v>
      </c>
      <c r="O171" s="5" t="str">
        <f t="shared" si="110"/>
        <v>Yes</v>
      </c>
      <c r="P171" s="5" t="str">
        <f t="shared" si="94"/>
        <v>No</v>
      </c>
      <c r="Q171" s="5" t="str">
        <f t="shared" si="95"/>
        <v>No</v>
      </c>
      <c r="R171" s="5" t="str">
        <f t="shared" si="96"/>
        <v>No</v>
      </c>
      <c r="S171" s="5" t="str">
        <f t="shared" si="97"/>
        <v>No</v>
      </c>
      <c r="T171" s="5" t="str">
        <f t="shared" si="98"/>
        <v>No</v>
      </c>
      <c r="U171" s="5" t="str">
        <f t="shared" si="99"/>
        <v>No</v>
      </c>
      <c r="V171" s="5" t="str">
        <f t="shared" si="155"/>
        <v>No</v>
      </c>
      <c r="W171" s="5" t="str">
        <f t="shared" si="100"/>
        <v>No</v>
      </c>
      <c r="X171" s="5" t="str">
        <f t="shared" si="101"/>
        <v>No</v>
      </c>
      <c r="Y171" s="5" t="str">
        <f t="shared" si="102"/>
        <v>No</v>
      </c>
      <c r="Z171" s="5" t="str">
        <f t="shared" si="103"/>
        <v>No</v>
      </c>
      <c r="AA171" s="5" t="str">
        <f t="shared" si="133"/>
        <v>No</v>
      </c>
      <c r="AB171" s="5" t="str">
        <f t="shared" si="104"/>
        <v>No</v>
      </c>
      <c r="AC171" s="5" t="str">
        <f t="shared" si="105"/>
        <v>No</v>
      </c>
      <c r="AD171" s="1" t="s">
        <v>335</v>
      </c>
      <c r="AE171" s="28"/>
      <c r="AF171" s="28"/>
    </row>
    <row r="172" spans="1:32" x14ac:dyDescent="0.25">
      <c r="A172" s="28" t="s">
        <v>236</v>
      </c>
      <c r="B172" s="28" t="s">
        <v>237</v>
      </c>
      <c r="C172" s="1" t="s">
        <v>180</v>
      </c>
      <c r="D172" s="1" t="s">
        <v>7</v>
      </c>
      <c r="E172" s="4" t="s">
        <v>479</v>
      </c>
      <c r="F172" s="4" t="s">
        <v>313</v>
      </c>
      <c r="G172" s="5" t="str">
        <f t="shared" si="154"/>
        <v>No</v>
      </c>
      <c r="H172" s="5" t="str">
        <f t="shared" si="89"/>
        <v>No</v>
      </c>
      <c r="I172" s="5" t="str">
        <f t="shared" si="90"/>
        <v>No</v>
      </c>
      <c r="J172" s="5" t="str">
        <f t="shared" si="91"/>
        <v>No</v>
      </c>
      <c r="K172" s="5" t="str">
        <f t="shared" si="156"/>
        <v>Yes</v>
      </c>
      <c r="L172" s="5" t="str">
        <f t="shared" si="92"/>
        <v>No</v>
      </c>
      <c r="M172" s="5" t="str">
        <f t="shared" si="93"/>
        <v>No</v>
      </c>
      <c r="N172" s="5" t="str">
        <f t="shared" si="106"/>
        <v>Yes</v>
      </c>
      <c r="O172" s="5" t="str">
        <f t="shared" si="110"/>
        <v>Yes</v>
      </c>
      <c r="P172" s="5" t="str">
        <f t="shared" si="94"/>
        <v>No</v>
      </c>
      <c r="Q172" s="5" t="str">
        <f t="shared" si="95"/>
        <v>No</v>
      </c>
      <c r="R172" s="5" t="str">
        <f t="shared" si="96"/>
        <v>No</v>
      </c>
      <c r="S172" s="5" t="str">
        <f t="shared" si="97"/>
        <v>No</v>
      </c>
      <c r="T172" s="5" t="str">
        <f t="shared" si="98"/>
        <v>No</v>
      </c>
      <c r="U172" s="5" t="str">
        <f t="shared" si="99"/>
        <v>No</v>
      </c>
      <c r="V172" s="5" t="str">
        <f t="shared" si="155"/>
        <v>No</v>
      </c>
      <c r="W172" s="5" t="str">
        <f t="shared" si="100"/>
        <v>No</v>
      </c>
      <c r="X172" s="5" t="str">
        <f t="shared" si="101"/>
        <v>No</v>
      </c>
      <c r="Y172" s="5" t="str">
        <f t="shared" si="102"/>
        <v>No</v>
      </c>
      <c r="Z172" s="5" t="str">
        <f t="shared" si="103"/>
        <v>No</v>
      </c>
      <c r="AA172" s="5" t="str">
        <f t="shared" si="133"/>
        <v>No</v>
      </c>
      <c r="AB172" s="5" t="str">
        <f t="shared" si="104"/>
        <v>No</v>
      </c>
      <c r="AC172" s="5" t="str">
        <f t="shared" si="105"/>
        <v>No</v>
      </c>
      <c r="AD172" s="1" t="s">
        <v>428</v>
      </c>
      <c r="AE172" s="28"/>
      <c r="AF172" s="28"/>
    </row>
    <row r="173" spans="1:32" x14ac:dyDescent="0.25">
      <c r="A173" s="28"/>
      <c r="B173" s="28"/>
      <c r="C173" s="1"/>
      <c r="D173" s="2"/>
      <c r="E173" s="6"/>
      <c r="F173" s="6"/>
      <c r="G173" s="7"/>
      <c r="H173" s="7"/>
      <c r="I173" s="7"/>
      <c r="J173" s="7"/>
      <c r="K173" s="7"/>
      <c r="L173" s="7"/>
      <c r="M173" s="7"/>
      <c r="N173" s="7"/>
      <c r="O173" s="7"/>
      <c r="P173" s="7"/>
      <c r="Q173" s="7"/>
      <c r="R173" s="7"/>
      <c r="S173" s="7"/>
      <c r="T173" s="7"/>
      <c r="U173" s="7"/>
      <c r="V173" s="7"/>
      <c r="W173" s="7"/>
      <c r="X173" s="7"/>
      <c r="Y173" s="7"/>
      <c r="Z173" s="7"/>
      <c r="AA173" s="7"/>
      <c r="AB173" s="7"/>
      <c r="AC173" s="7"/>
      <c r="AD173" s="1"/>
      <c r="AE173" s="28"/>
      <c r="AF173" s="28"/>
    </row>
    <row r="174" spans="1:32" ht="18.75" x14ac:dyDescent="0.3">
      <c r="A174" s="44" t="s">
        <v>238</v>
      </c>
      <c r="B174" s="44"/>
      <c r="C174" s="1"/>
      <c r="D174" s="1"/>
      <c r="E174" s="8"/>
      <c r="F174" s="8"/>
      <c r="G174" s="9"/>
      <c r="H174" s="9"/>
      <c r="I174" s="9"/>
      <c r="J174" s="9"/>
      <c r="K174" s="9"/>
      <c r="L174" s="9"/>
      <c r="M174" s="9"/>
      <c r="N174" s="9"/>
      <c r="O174" s="9"/>
      <c r="P174" s="9"/>
      <c r="Q174" s="9"/>
      <c r="R174" s="9"/>
      <c r="S174" s="9"/>
      <c r="T174" s="9"/>
      <c r="U174" s="9"/>
      <c r="V174" s="9"/>
      <c r="W174" s="9"/>
      <c r="X174" s="9"/>
      <c r="Y174" s="9"/>
      <c r="Z174" s="9"/>
      <c r="AA174" s="9"/>
      <c r="AB174" s="9"/>
      <c r="AC174" s="9"/>
      <c r="AD174" s="1"/>
      <c r="AE174" s="41"/>
      <c r="AF174" s="41"/>
    </row>
    <row r="175" spans="1:32" x14ac:dyDescent="0.25">
      <c r="A175" s="28" t="s">
        <v>239</v>
      </c>
      <c r="B175" s="28" t="s">
        <v>240</v>
      </c>
      <c r="C175" s="1" t="s">
        <v>238</v>
      </c>
      <c r="D175" s="1" t="s">
        <v>7</v>
      </c>
      <c r="E175" s="4" t="s">
        <v>479</v>
      </c>
      <c r="F175" s="10" t="s">
        <v>313</v>
      </c>
      <c r="G175" s="5" t="str">
        <f t="shared" si="154"/>
        <v>No</v>
      </c>
      <c r="H175" s="5" t="str">
        <f t="shared" si="89"/>
        <v>No</v>
      </c>
      <c r="I175" s="5" t="s">
        <v>325</v>
      </c>
      <c r="J175" s="5" t="str">
        <f t="shared" si="91"/>
        <v>No</v>
      </c>
      <c r="K175" s="5" t="str">
        <f t="shared" si="156"/>
        <v>Yes</v>
      </c>
      <c r="L175" s="5" t="str">
        <f t="shared" si="92"/>
        <v>No</v>
      </c>
      <c r="M175" s="5" t="str">
        <f t="shared" si="93"/>
        <v>No</v>
      </c>
      <c r="N175" s="5" t="str">
        <f t="shared" si="106"/>
        <v>No</v>
      </c>
      <c r="O175" s="5" t="str">
        <f t="shared" ref="O175:O190" si="157">IF(ISNUMBER(SEARCH("milk", AD175)), "Yes", "No")</f>
        <v>Yes</v>
      </c>
      <c r="P175" s="5" t="str">
        <f t="shared" si="94"/>
        <v>No</v>
      </c>
      <c r="Q175" s="5" t="str">
        <f t="shared" si="95"/>
        <v>No</v>
      </c>
      <c r="R175" s="5" t="str">
        <f t="shared" si="96"/>
        <v>No</v>
      </c>
      <c r="S175" s="5" t="str">
        <f t="shared" si="97"/>
        <v>No</v>
      </c>
      <c r="T175" s="5" t="str">
        <f t="shared" si="98"/>
        <v>No</v>
      </c>
      <c r="U175" s="5" t="str">
        <f t="shared" si="99"/>
        <v>No</v>
      </c>
      <c r="V175" s="5" t="str">
        <f>IF(ISNUMBER(SEARCH("pistachio", AD175)), "Yes", "No")</f>
        <v>No</v>
      </c>
      <c r="W175" s="5" t="str">
        <f t="shared" si="100"/>
        <v>No</v>
      </c>
      <c r="X175" s="5" t="str">
        <f t="shared" si="101"/>
        <v>No</v>
      </c>
      <c r="Y175" s="5" t="str">
        <f t="shared" si="102"/>
        <v>No</v>
      </c>
      <c r="Z175" s="5" t="str">
        <f t="shared" si="103"/>
        <v>No</v>
      </c>
      <c r="AA175" s="5" t="str">
        <f t="shared" ref="AA175:AA186" si="158">IF(OR(ISNUMBER(SEARCH("sulphur", AD175)),ISNUMBER(SEARCH("sulphite",AD175))), "Yes", "No")</f>
        <v>No</v>
      </c>
      <c r="AB175" s="5" t="str">
        <f t="shared" si="104"/>
        <v>No</v>
      </c>
      <c r="AC175" s="5" t="str">
        <f t="shared" si="105"/>
        <v>No</v>
      </c>
      <c r="AD175" s="1" t="s">
        <v>429</v>
      </c>
      <c r="AE175" s="28"/>
      <c r="AF175" s="28"/>
    </row>
    <row r="176" spans="1:32" x14ac:dyDescent="0.25">
      <c r="A176" s="28" t="s">
        <v>241</v>
      </c>
      <c r="B176" s="28" t="s">
        <v>240</v>
      </c>
      <c r="C176" s="1" t="s">
        <v>238</v>
      </c>
      <c r="D176" s="1" t="s">
        <v>11</v>
      </c>
      <c r="E176" s="4" t="s">
        <v>479</v>
      </c>
      <c r="F176" s="10" t="s">
        <v>313</v>
      </c>
      <c r="G176" s="5" t="str">
        <f t="shared" si="154"/>
        <v>No</v>
      </c>
      <c r="H176" s="5" t="str">
        <f t="shared" si="89"/>
        <v>No</v>
      </c>
      <c r="I176" s="5" t="s">
        <v>325</v>
      </c>
      <c r="J176" s="5" t="str">
        <f t="shared" si="91"/>
        <v>No</v>
      </c>
      <c r="K176" s="5" t="str">
        <f t="shared" si="156"/>
        <v>Yes</v>
      </c>
      <c r="L176" s="5" t="str">
        <f t="shared" si="92"/>
        <v>No</v>
      </c>
      <c r="M176" s="5" t="str">
        <f t="shared" si="93"/>
        <v>No</v>
      </c>
      <c r="N176" s="5" t="str">
        <f t="shared" si="106"/>
        <v>No</v>
      </c>
      <c r="O176" s="5" t="str">
        <f t="shared" si="157"/>
        <v>Yes</v>
      </c>
      <c r="P176" s="5" t="str">
        <f t="shared" si="94"/>
        <v>No</v>
      </c>
      <c r="Q176" s="5" t="str">
        <f t="shared" si="95"/>
        <v>No</v>
      </c>
      <c r="R176" s="5" t="str">
        <f t="shared" si="96"/>
        <v>No</v>
      </c>
      <c r="S176" s="5" t="str">
        <f t="shared" si="97"/>
        <v>No</v>
      </c>
      <c r="T176" s="5" t="str">
        <f t="shared" si="98"/>
        <v>No</v>
      </c>
      <c r="U176" s="5" t="str">
        <f t="shared" si="99"/>
        <v>No</v>
      </c>
      <c r="V176" s="5" t="str">
        <f t="shared" ref="V176:V191" si="159">IF(ISNUMBER(SEARCH("pistachio", AD176)), "Yes", "No")</f>
        <v>No</v>
      </c>
      <c r="W176" s="5" t="str">
        <f t="shared" si="100"/>
        <v>No</v>
      </c>
      <c r="X176" s="5" t="str">
        <f t="shared" si="101"/>
        <v>No</v>
      </c>
      <c r="Y176" s="5" t="str">
        <f t="shared" si="102"/>
        <v>No</v>
      </c>
      <c r="Z176" s="5" t="str">
        <f t="shared" si="103"/>
        <v>No</v>
      </c>
      <c r="AA176" s="5" t="str">
        <f t="shared" si="158"/>
        <v>No</v>
      </c>
      <c r="AB176" s="5" t="str">
        <f t="shared" si="104"/>
        <v>No</v>
      </c>
      <c r="AC176" s="5" t="str">
        <f t="shared" si="105"/>
        <v>No</v>
      </c>
      <c r="AD176" s="1" t="s">
        <v>429</v>
      </c>
      <c r="AE176" s="28"/>
      <c r="AF176" s="28"/>
    </row>
    <row r="177" spans="1:32" x14ac:dyDescent="0.25">
      <c r="A177" s="28" t="s">
        <v>242</v>
      </c>
      <c r="B177" s="28" t="s">
        <v>243</v>
      </c>
      <c r="C177" s="1" t="s">
        <v>238</v>
      </c>
      <c r="D177" s="1" t="s">
        <v>7</v>
      </c>
      <c r="E177" s="4" t="s">
        <v>479</v>
      </c>
      <c r="F177" s="10" t="s">
        <v>313</v>
      </c>
      <c r="G177" s="5" t="str">
        <f t="shared" si="154"/>
        <v>No</v>
      </c>
      <c r="H177" s="5" t="str">
        <f t="shared" si="89"/>
        <v>No</v>
      </c>
      <c r="I177" s="5" t="s">
        <v>325</v>
      </c>
      <c r="J177" s="5" t="str">
        <f t="shared" si="91"/>
        <v>No</v>
      </c>
      <c r="K177" s="5" t="str">
        <f t="shared" si="156"/>
        <v>Yes</v>
      </c>
      <c r="L177" s="5" t="str">
        <f t="shared" si="92"/>
        <v>No</v>
      </c>
      <c r="M177" s="5" t="str">
        <f t="shared" si="93"/>
        <v>No</v>
      </c>
      <c r="N177" s="5" t="str">
        <f t="shared" si="106"/>
        <v>No</v>
      </c>
      <c r="O177" s="5" t="str">
        <f t="shared" si="157"/>
        <v>Yes</v>
      </c>
      <c r="P177" s="5" t="str">
        <f t="shared" si="94"/>
        <v>No</v>
      </c>
      <c r="Q177" s="5" t="str">
        <f t="shared" si="95"/>
        <v>No</v>
      </c>
      <c r="R177" s="5" t="str">
        <f t="shared" si="96"/>
        <v>No</v>
      </c>
      <c r="S177" s="5" t="str">
        <f t="shared" si="97"/>
        <v>No</v>
      </c>
      <c r="T177" s="5" t="str">
        <f t="shared" si="98"/>
        <v>No</v>
      </c>
      <c r="U177" s="5" t="str">
        <f t="shared" si="99"/>
        <v>No</v>
      </c>
      <c r="V177" s="5" t="str">
        <f t="shared" si="159"/>
        <v>No</v>
      </c>
      <c r="W177" s="5" t="str">
        <f t="shared" si="100"/>
        <v>No</v>
      </c>
      <c r="X177" s="5" t="str">
        <f t="shared" si="101"/>
        <v>No</v>
      </c>
      <c r="Y177" s="5" t="str">
        <f t="shared" si="102"/>
        <v>No</v>
      </c>
      <c r="Z177" s="5" t="str">
        <f t="shared" si="103"/>
        <v>No</v>
      </c>
      <c r="AA177" s="5" t="str">
        <f t="shared" si="158"/>
        <v>No</v>
      </c>
      <c r="AB177" s="5" t="str">
        <f t="shared" si="104"/>
        <v>No</v>
      </c>
      <c r="AC177" s="5" t="str">
        <f t="shared" si="105"/>
        <v>No</v>
      </c>
      <c r="AD177" s="1" t="s">
        <v>430</v>
      </c>
      <c r="AE177" s="28"/>
      <c r="AF177" s="28"/>
    </row>
    <row r="178" spans="1:32" x14ac:dyDescent="0.25">
      <c r="A178" s="28" t="s">
        <v>244</v>
      </c>
      <c r="B178" s="28" t="s">
        <v>243</v>
      </c>
      <c r="C178" s="1" t="s">
        <v>238</v>
      </c>
      <c r="D178" s="1" t="s">
        <v>11</v>
      </c>
      <c r="E178" s="4" t="s">
        <v>479</v>
      </c>
      <c r="F178" s="10" t="s">
        <v>313</v>
      </c>
      <c r="G178" s="5" t="str">
        <f t="shared" si="154"/>
        <v>No</v>
      </c>
      <c r="H178" s="5" t="str">
        <f t="shared" si="89"/>
        <v>No</v>
      </c>
      <c r="I178" s="5" t="s">
        <v>325</v>
      </c>
      <c r="J178" s="5" t="str">
        <f t="shared" si="91"/>
        <v>No</v>
      </c>
      <c r="K178" s="5" t="str">
        <f t="shared" si="156"/>
        <v>Yes</v>
      </c>
      <c r="L178" s="5" t="str">
        <f t="shared" si="92"/>
        <v>No</v>
      </c>
      <c r="M178" s="5" t="str">
        <f t="shared" si="93"/>
        <v>No</v>
      </c>
      <c r="N178" s="5" t="str">
        <f t="shared" si="106"/>
        <v>No</v>
      </c>
      <c r="O178" s="5" t="str">
        <f t="shared" si="157"/>
        <v>Yes</v>
      </c>
      <c r="P178" s="5" t="str">
        <f t="shared" si="94"/>
        <v>No</v>
      </c>
      <c r="Q178" s="5" t="str">
        <f t="shared" si="95"/>
        <v>No</v>
      </c>
      <c r="R178" s="5" t="str">
        <f t="shared" si="96"/>
        <v>No</v>
      </c>
      <c r="S178" s="5" t="str">
        <f t="shared" si="97"/>
        <v>No</v>
      </c>
      <c r="T178" s="5" t="str">
        <f t="shared" si="98"/>
        <v>No</v>
      </c>
      <c r="U178" s="5" t="str">
        <f t="shared" si="99"/>
        <v>No</v>
      </c>
      <c r="V178" s="5" t="str">
        <f t="shared" si="159"/>
        <v>No</v>
      </c>
      <c r="W178" s="5" t="str">
        <f t="shared" si="100"/>
        <v>No</v>
      </c>
      <c r="X178" s="5" t="str">
        <f t="shared" si="101"/>
        <v>No</v>
      </c>
      <c r="Y178" s="5" t="str">
        <f t="shared" si="102"/>
        <v>No</v>
      </c>
      <c r="Z178" s="5" t="str">
        <f t="shared" si="103"/>
        <v>No</v>
      </c>
      <c r="AA178" s="5" t="str">
        <f t="shared" si="158"/>
        <v>No</v>
      </c>
      <c r="AB178" s="5" t="str">
        <f t="shared" si="104"/>
        <v>No</v>
      </c>
      <c r="AC178" s="5" t="str">
        <f t="shared" si="105"/>
        <v>No</v>
      </c>
      <c r="AD178" s="1" t="s">
        <v>430</v>
      </c>
      <c r="AE178" s="28"/>
      <c r="AF178" s="28"/>
    </row>
    <row r="179" spans="1:32" x14ac:dyDescent="0.25">
      <c r="A179" s="28" t="s">
        <v>245</v>
      </c>
      <c r="B179" s="28" t="s">
        <v>246</v>
      </c>
      <c r="C179" s="1" t="s">
        <v>238</v>
      </c>
      <c r="D179" s="1" t="s">
        <v>7</v>
      </c>
      <c r="E179" s="4" t="s">
        <v>479</v>
      </c>
      <c r="F179" s="10" t="s">
        <v>313</v>
      </c>
      <c r="G179" s="5" t="str">
        <f t="shared" si="154"/>
        <v>No</v>
      </c>
      <c r="H179" s="5" t="str">
        <f t="shared" si="89"/>
        <v>No</v>
      </c>
      <c r="I179" s="5" t="s">
        <v>325</v>
      </c>
      <c r="J179" s="5" t="str">
        <f t="shared" si="91"/>
        <v>No</v>
      </c>
      <c r="K179" s="5" t="str">
        <f t="shared" si="156"/>
        <v>Yes</v>
      </c>
      <c r="L179" s="5" t="str">
        <f t="shared" si="92"/>
        <v>No</v>
      </c>
      <c r="M179" s="5" t="str">
        <f t="shared" si="93"/>
        <v>No</v>
      </c>
      <c r="N179" s="5" t="str">
        <f t="shared" si="106"/>
        <v>No</v>
      </c>
      <c r="O179" s="5" t="str">
        <f t="shared" si="157"/>
        <v>Yes</v>
      </c>
      <c r="P179" s="5" t="str">
        <f t="shared" si="94"/>
        <v>No</v>
      </c>
      <c r="Q179" s="5" t="str">
        <f t="shared" si="95"/>
        <v>No</v>
      </c>
      <c r="R179" s="5" t="str">
        <f t="shared" si="96"/>
        <v>No</v>
      </c>
      <c r="S179" s="5" t="str">
        <f t="shared" si="97"/>
        <v>No</v>
      </c>
      <c r="T179" s="5" t="str">
        <f t="shared" si="98"/>
        <v>No</v>
      </c>
      <c r="U179" s="5" t="str">
        <f t="shared" si="99"/>
        <v>No</v>
      </c>
      <c r="V179" s="5" t="str">
        <f t="shared" si="159"/>
        <v>No</v>
      </c>
      <c r="W179" s="5" t="str">
        <f t="shared" si="100"/>
        <v>No</v>
      </c>
      <c r="X179" s="5" t="str">
        <f t="shared" si="101"/>
        <v>No</v>
      </c>
      <c r="Y179" s="5" t="str">
        <f t="shared" si="102"/>
        <v>No</v>
      </c>
      <c r="Z179" s="5" t="str">
        <f t="shared" si="103"/>
        <v>No</v>
      </c>
      <c r="AA179" s="5" t="str">
        <f t="shared" si="158"/>
        <v>No</v>
      </c>
      <c r="AB179" s="5" t="str">
        <f t="shared" si="104"/>
        <v>No</v>
      </c>
      <c r="AC179" s="5" t="str">
        <f t="shared" si="105"/>
        <v>No</v>
      </c>
      <c r="AD179" s="1" t="s">
        <v>431</v>
      </c>
      <c r="AE179" s="28"/>
      <c r="AF179" s="28"/>
    </row>
    <row r="180" spans="1:32" x14ac:dyDescent="0.25">
      <c r="A180" s="28" t="s">
        <v>247</v>
      </c>
      <c r="B180" s="28" t="s">
        <v>246</v>
      </c>
      <c r="C180" s="1" t="s">
        <v>238</v>
      </c>
      <c r="D180" s="1" t="s">
        <v>11</v>
      </c>
      <c r="E180" s="4" t="s">
        <v>479</v>
      </c>
      <c r="F180" s="10" t="s">
        <v>313</v>
      </c>
      <c r="G180" s="5" t="str">
        <f t="shared" si="154"/>
        <v>No</v>
      </c>
      <c r="H180" s="5" t="str">
        <f t="shared" si="89"/>
        <v>No</v>
      </c>
      <c r="I180" s="5" t="s">
        <v>325</v>
      </c>
      <c r="J180" s="5" t="str">
        <f t="shared" si="91"/>
        <v>No</v>
      </c>
      <c r="K180" s="5" t="str">
        <f t="shared" si="156"/>
        <v>Yes</v>
      </c>
      <c r="L180" s="5" t="str">
        <f t="shared" si="92"/>
        <v>No</v>
      </c>
      <c r="M180" s="5" t="str">
        <f t="shared" si="93"/>
        <v>No</v>
      </c>
      <c r="N180" s="5" t="str">
        <f t="shared" si="106"/>
        <v>No</v>
      </c>
      <c r="O180" s="5" t="str">
        <f t="shared" si="157"/>
        <v>Yes</v>
      </c>
      <c r="P180" s="5" t="str">
        <f t="shared" si="94"/>
        <v>No</v>
      </c>
      <c r="Q180" s="5" t="str">
        <f t="shared" si="95"/>
        <v>No</v>
      </c>
      <c r="R180" s="5" t="str">
        <f t="shared" si="96"/>
        <v>No</v>
      </c>
      <c r="S180" s="5" t="str">
        <f t="shared" si="97"/>
        <v>No</v>
      </c>
      <c r="T180" s="5" t="str">
        <f t="shared" si="98"/>
        <v>No</v>
      </c>
      <c r="U180" s="5" t="str">
        <f t="shared" si="99"/>
        <v>No</v>
      </c>
      <c r="V180" s="5" t="str">
        <f t="shared" si="159"/>
        <v>No</v>
      </c>
      <c r="W180" s="5" t="str">
        <f t="shared" si="100"/>
        <v>No</v>
      </c>
      <c r="X180" s="5" t="str">
        <f t="shared" si="101"/>
        <v>No</v>
      </c>
      <c r="Y180" s="5" t="str">
        <f t="shared" si="102"/>
        <v>No</v>
      </c>
      <c r="Z180" s="5" t="str">
        <f t="shared" si="103"/>
        <v>No</v>
      </c>
      <c r="AA180" s="5" t="str">
        <f t="shared" si="158"/>
        <v>No</v>
      </c>
      <c r="AB180" s="5" t="str">
        <f t="shared" si="104"/>
        <v>No</v>
      </c>
      <c r="AC180" s="5" t="str">
        <f t="shared" si="105"/>
        <v>No</v>
      </c>
      <c r="AD180" s="1" t="s">
        <v>431</v>
      </c>
      <c r="AE180" s="28"/>
      <c r="AF180" s="28"/>
    </row>
    <row r="181" spans="1:32" x14ac:dyDescent="0.25">
      <c r="A181" s="28" t="s">
        <v>248</v>
      </c>
      <c r="B181" s="28" t="s">
        <v>249</v>
      </c>
      <c r="C181" s="1" t="s">
        <v>238</v>
      </c>
      <c r="D181" s="1" t="s">
        <v>7</v>
      </c>
      <c r="E181" s="4" t="s">
        <v>479</v>
      </c>
      <c r="F181" s="10" t="s">
        <v>313</v>
      </c>
      <c r="G181" s="5" t="str">
        <f t="shared" si="154"/>
        <v>No</v>
      </c>
      <c r="H181" s="5" t="str">
        <f t="shared" si="89"/>
        <v>No</v>
      </c>
      <c r="I181" s="5" t="str">
        <f t="shared" si="90"/>
        <v>No</v>
      </c>
      <c r="J181" s="5" t="str">
        <f t="shared" si="91"/>
        <v>No</v>
      </c>
      <c r="K181" s="5" t="str">
        <f t="shared" si="156"/>
        <v>Yes</v>
      </c>
      <c r="L181" s="5" t="str">
        <f t="shared" si="92"/>
        <v>No</v>
      </c>
      <c r="M181" s="5" t="str">
        <f t="shared" si="93"/>
        <v>No</v>
      </c>
      <c r="N181" s="5" t="str">
        <f t="shared" si="106"/>
        <v>No</v>
      </c>
      <c r="O181" s="5" t="str">
        <f t="shared" si="157"/>
        <v>Yes</v>
      </c>
      <c r="P181" s="5" t="str">
        <f t="shared" si="94"/>
        <v>No</v>
      </c>
      <c r="Q181" s="5" t="str">
        <f t="shared" si="95"/>
        <v>No</v>
      </c>
      <c r="R181" s="5" t="str">
        <f t="shared" si="96"/>
        <v>No</v>
      </c>
      <c r="S181" s="5" t="str">
        <f t="shared" si="97"/>
        <v>No</v>
      </c>
      <c r="T181" s="5" t="str">
        <f t="shared" si="98"/>
        <v>No</v>
      </c>
      <c r="U181" s="5" t="str">
        <f t="shared" si="99"/>
        <v>No</v>
      </c>
      <c r="V181" s="5" t="str">
        <f t="shared" si="159"/>
        <v>No</v>
      </c>
      <c r="W181" s="5" t="str">
        <f t="shared" si="100"/>
        <v>No</v>
      </c>
      <c r="X181" s="5" t="str">
        <f t="shared" si="101"/>
        <v>No</v>
      </c>
      <c r="Y181" s="5" t="str">
        <f t="shared" si="102"/>
        <v>No</v>
      </c>
      <c r="Z181" s="5" t="str">
        <f t="shared" si="103"/>
        <v>No</v>
      </c>
      <c r="AA181" s="5" t="str">
        <f t="shared" si="158"/>
        <v>No</v>
      </c>
      <c r="AB181" s="5" t="str">
        <f t="shared" si="104"/>
        <v>No</v>
      </c>
      <c r="AC181" s="5" t="str">
        <f t="shared" si="105"/>
        <v>No</v>
      </c>
      <c r="AD181" s="1" t="s">
        <v>432</v>
      </c>
      <c r="AE181" s="28"/>
      <c r="AF181" s="28"/>
    </row>
    <row r="182" spans="1:32" x14ac:dyDescent="0.25">
      <c r="A182" s="28" t="s">
        <v>250</v>
      </c>
      <c r="B182" s="28" t="s">
        <v>249</v>
      </c>
      <c r="C182" s="1" t="s">
        <v>238</v>
      </c>
      <c r="D182" s="1" t="s">
        <v>11</v>
      </c>
      <c r="E182" s="4" t="s">
        <v>479</v>
      </c>
      <c r="F182" s="10" t="s">
        <v>313</v>
      </c>
      <c r="G182" s="5" t="str">
        <f t="shared" si="154"/>
        <v>No</v>
      </c>
      <c r="H182" s="5" t="str">
        <f t="shared" si="89"/>
        <v>No</v>
      </c>
      <c r="I182" s="5" t="str">
        <f t="shared" si="90"/>
        <v>No</v>
      </c>
      <c r="J182" s="5" t="str">
        <f t="shared" si="91"/>
        <v>No</v>
      </c>
      <c r="K182" s="5" t="str">
        <f t="shared" si="156"/>
        <v>Yes</v>
      </c>
      <c r="L182" s="5" t="str">
        <f t="shared" si="92"/>
        <v>No</v>
      </c>
      <c r="M182" s="5" t="str">
        <f t="shared" si="93"/>
        <v>No</v>
      </c>
      <c r="N182" s="5" t="str">
        <f t="shared" si="106"/>
        <v>No</v>
      </c>
      <c r="O182" s="5" t="str">
        <f t="shared" si="157"/>
        <v>Yes</v>
      </c>
      <c r="P182" s="5" t="str">
        <f t="shared" si="94"/>
        <v>No</v>
      </c>
      <c r="Q182" s="5" t="str">
        <f t="shared" si="95"/>
        <v>No</v>
      </c>
      <c r="R182" s="5" t="str">
        <f t="shared" si="96"/>
        <v>No</v>
      </c>
      <c r="S182" s="5" t="str">
        <f t="shared" si="97"/>
        <v>No</v>
      </c>
      <c r="T182" s="5" t="str">
        <f t="shared" si="98"/>
        <v>No</v>
      </c>
      <c r="U182" s="5" t="str">
        <f t="shared" si="99"/>
        <v>No</v>
      </c>
      <c r="V182" s="5" t="str">
        <f t="shared" si="159"/>
        <v>No</v>
      </c>
      <c r="W182" s="5" t="str">
        <f t="shared" si="100"/>
        <v>No</v>
      </c>
      <c r="X182" s="5" t="str">
        <f t="shared" si="101"/>
        <v>No</v>
      </c>
      <c r="Y182" s="5" t="str">
        <f t="shared" si="102"/>
        <v>No</v>
      </c>
      <c r="Z182" s="5" t="str">
        <f t="shared" si="103"/>
        <v>No</v>
      </c>
      <c r="AA182" s="5" t="str">
        <f t="shared" si="158"/>
        <v>No</v>
      </c>
      <c r="AB182" s="5" t="str">
        <f t="shared" si="104"/>
        <v>No</v>
      </c>
      <c r="AC182" s="5" t="str">
        <f t="shared" si="105"/>
        <v>No</v>
      </c>
      <c r="AD182" s="1" t="s">
        <v>432</v>
      </c>
      <c r="AE182" s="28"/>
      <c r="AF182" s="28"/>
    </row>
    <row r="183" spans="1:32" x14ac:dyDescent="0.25">
      <c r="A183" s="28" t="s">
        <v>251</v>
      </c>
      <c r="B183" s="28" t="s">
        <v>252</v>
      </c>
      <c r="C183" s="1" t="s">
        <v>238</v>
      </c>
      <c r="D183" s="1" t="s">
        <v>7</v>
      </c>
      <c r="E183" s="4" t="s">
        <v>479</v>
      </c>
      <c r="F183" s="10" t="s">
        <v>313</v>
      </c>
      <c r="G183" s="5" t="str">
        <f t="shared" si="154"/>
        <v>No</v>
      </c>
      <c r="H183" s="5" t="str">
        <f t="shared" si="89"/>
        <v>No</v>
      </c>
      <c r="I183" s="5" t="str">
        <f t="shared" si="90"/>
        <v>No</v>
      </c>
      <c r="J183" s="5" t="str">
        <f t="shared" si="91"/>
        <v>No</v>
      </c>
      <c r="K183" s="5" t="str">
        <f t="shared" si="156"/>
        <v>Yes</v>
      </c>
      <c r="L183" s="5" t="str">
        <f t="shared" si="92"/>
        <v>No</v>
      </c>
      <c r="M183" s="5" t="str">
        <f t="shared" si="93"/>
        <v>No</v>
      </c>
      <c r="N183" s="5" t="str">
        <f t="shared" si="106"/>
        <v>No</v>
      </c>
      <c r="O183" s="5" t="str">
        <f t="shared" si="157"/>
        <v>Yes</v>
      </c>
      <c r="P183" s="5" t="str">
        <f t="shared" si="94"/>
        <v>No</v>
      </c>
      <c r="Q183" s="5" t="str">
        <f t="shared" si="95"/>
        <v>No</v>
      </c>
      <c r="R183" s="5" t="str">
        <f t="shared" si="96"/>
        <v>No</v>
      </c>
      <c r="S183" s="5" t="str">
        <f t="shared" si="97"/>
        <v>No</v>
      </c>
      <c r="T183" s="5" t="str">
        <f t="shared" si="98"/>
        <v>No</v>
      </c>
      <c r="U183" s="5" t="str">
        <f t="shared" si="99"/>
        <v>No</v>
      </c>
      <c r="V183" s="5" t="str">
        <f t="shared" si="159"/>
        <v>No</v>
      </c>
      <c r="W183" s="5" t="str">
        <f t="shared" si="100"/>
        <v>No</v>
      </c>
      <c r="X183" s="5" t="str">
        <f t="shared" si="101"/>
        <v>No</v>
      </c>
      <c r="Y183" s="5" t="str">
        <f t="shared" si="102"/>
        <v>No</v>
      </c>
      <c r="Z183" s="5" t="str">
        <f t="shared" si="103"/>
        <v>No</v>
      </c>
      <c r="AA183" s="5" t="str">
        <f t="shared" si="158"/>
        <v>No</v>
      </c>
      <c r="AB183" s="5" t="str">
        <f t="shared" si="104"/>
        <v>No</v>
      </c>
      <c r="AC183" s="5" t="str">
        <f t="shared" si="105"/>
        <v>No</v>
      </c>
      <c r="AD183" s="1" t="s">
        <v>433</v>
      </c>
      <c r="AE183" s="28"/>
      <c r="AF183" s="28"/>
    </row>
    <row r="184" spans="1:32" x14ac:dyDescent="0.25">
      <c r="A184" s="28" t="s">
        <v>253</v>
      </c>
      <c r="B184" s="28" t="s">
        <v>252</v>
      </c>
      <c r="C184" s="1" t="s">
        <v>238</v>
      </c>
      <c r="D184" s="1" t="s">
        <v>11</v>
      </c>
      <c r="E184" s="4" t="s">
        <v>479</v>
      </c>
      <c r="F184" s="10" t="s">
        <v>313</v>
      </c>
      <c r="G184" s="5" t="str">
        <f t="shared" si="154"/>
        <v>No</v>
      </c>
      <c r="H184" s="5" t="str">
        <f t="shared" si="89"/>
        <v>No</v>
      </c>
      <c r="I184" s="5" t="str">
        <f t="shared" si="90"/>
        <v>No</v>
      </c>
      <c r="J184" s="5" t="str">
        <f t="shared" si="91"/>
        <v>No</v>
      </c>
      <c r="K184" s="5" t="str">
        <f t="shared" si="156"/>
        <v>Yes</v>
      </c>
      <c r="L184" s="5" t="str">
        <f t="shared" si="92"/>
        <v>No</v>
      </c>
      <c r="M184" s="5" t="str">
        <f t="shared" si="93"/>
        <v>No</v>
      </c>
      <c r="N184" s="5" t="str">
        <f t="shared" si="106"/>
        <v>No</v>
      </c>
      <c r="O184" s="5" t="str">
        <f t="shared" si="157"/>
        <v>Yes</v>
      </c>
      <c r="P184" s="5" t="str">
        <f t="shared" si="94"/>
        <v>No</v>
      </c>
      <c r="Q184" s="5" t="str">
        <f t="shared" si="95"/>
        <v>No</v>
      </c>
      <c r="R184" s="5" t="str">
        <f t="shared" si="96"/>
        <v>No</v>
      </c>
      <c r="S184" s="5" t="str">
        <f t="shared" si="97"/>
        <v>No</v>
      </c>
      <c r="T184" s="5" t="str">
        <f t="shared" si="98"/>
        <v>No</v>
      </c>
      <c r="U184" s="5" t="str">
        <f t="shared" si="99"/>
        <v>No</v>
      </c>
      <c r="V184" s="5" t="str">
        <f t="shared" si="159"/>
        <v>No</v>
      </c>
      <c r="W184" s="5" t="str">
        <f t="shared" si="100"/>
        <v>No</v>
      </c>
      <c r="X184" s="5" t="str">
        <f t="shared" si="101"/>
        <v>No</v>
      </c>
      <c r="Y184" s="5" t="str">
        <f t="shared" si="102"/>
        <v>No</v>
      </c>
      <c r="Z184" s="5" t="str">
        <f t="shared" si="103"/>
        <v>No</v>
      </c>
      <c r="AA184" s="5" t="str">
        <f t="shared" si="158"/>
        <v>No</v>
      </c>
      <c r="AB184" s="5" t="str">
        <f t="shared" si="104"/>
        <v>No</v>
      </c>
      <c r="AC184" s="5" t="str">
        <f t="shared" si="105"/>
        <v>No</v>
      </c>
      <c r="AD184" s="1" t="s">
        <v>433</v>
      </c>
      <c r="AE184" s="28"/>
      <c r="AF184" s="28"/>
    </row>
    <row r="185" spans="1:32" x14ac:dyDescent="0.25">
      <c r="A185" s="28" t="s">
        <v>254</v>
      </c>
      <c r="B185" s="28" t="s">
        <v>255</v>
      </c>
      <c r="C185" s="1" t="s">
        <v>238</v>
      </c>
      <c r="D185" s="1" t="s">
        <v>7</v>
      </c>
      <c r="E185" s="4" t="s">
        <v>479</v>
      </c>
      <c r="F185" s="10" t="s">
        <v>313</v>
      </c>
      <c r="G185" s="5" t="str">
        <f t="shared" si="154"/>
        <v>No</v>
      </c>
      <c r="H185" s="5" t="str">
        <f t="shared" si="89"/>
        <v>No</v>
      </c>
      <c r="I185" s="5" t="str">
        <f t="shared" si="90"/>
        <v>No</v>
      </c>
      <c r="J185" s="5" t="str">
        <f t="shared" si="91"/>
        <v>No</v>
      </c>
      <c r="K185" s="5" t="str">
        <f t="shared" si="156"/>
        <v>Yes</v>
      </c>
      <c r="L185" s="5" t="str">
        <f t="shared" si="92"/>
        <v>No</v>
      </c>
      <c r="M185" s="5" t="str">
        <f t="shared" si="93"/>
        <v>No</v>
      </c>
      <c r="N185" s="5" t="str">
        <f t="shared" si="106"/>
        <v>No</v>
      </c>
      <c r="O185" s="5" t="str">
        <f t="shared" si="157"/>
        <v>Yes</v>
      </c>
      <c r="P185" s="5" t="str">
        <f t="shared" si="94"/>
        <v>No</v>
      </c>
      <c r="Q185" s="5" t="str">
        <f t="shared" si="95"/>
        <v>No</v>
      </c>
      <c r="R185" s="5" t="str">
        <f t="shared" si="96"/>
        <v>No</v>
      </c>
      <c r="S185" s="5" t="str">
        <f t="shared" si="97"/>
        <v>No</v>
      </c>
      <c r="T185" s="5" t="str">
        <f t="shared" si="98"/>
        <v>No</v>
      </c>
      <c r="U185" s="5" t="str">
        <f t="shared" si="99"/>
        <v>No</v>
      </c>
      <c r="V185" s="5" t="str">
        <f t="shared" si="159"/>
        <v>No</v>
      </c>
      <c r="W185" s="5" t="str">
        <f t="shared" si="100"/>
        <v>No</v>
      </c>
      <c r="X185" s="5" t="str">
        <f t="shared" si="101"/>
        <v>No</v>
      </c>
      <c r="Y185" s="5" t="str">
        <f t="shared" si="102"/>
        <v>No</v>
      </c>
      <c r="Z185" s="5" t="str">
        <f t="shared" si="103"/>
        <v>No</v>
      </c>
      <c r="AA185" s="5" t="str">
        <f t="shared" si="158"/>
        <v>No</v>
      </c>
      <c r="AB185" s="5" t="str">
        <f t="shared" si="104"/>
        <v>No</v>
      </c>
      <c r="AC185" s="5" t="str">
        <f t="shared" si="105"/>
        <v>No</v>
      </c>
      <c r="AD185" s="1" t="s">
        <v>434</v>
      </c>
      <c r="AE185" s="28"/>
      <c r="AF185" s="28"/>
    </row>
    <row r="186" spans="1:32" x14ac:dyDescent="0.25">
      <c r="A186" s="28" t="s">
        <v>256</v>
      </c>
      <c r="B186" s="28" t="s">
        <v>255</v>
      </c>
      <c r="C186" s="1" t="s">
        <v>238</v>
      </c>
      <c r="D186" s="1" t="s">
        <v>11</v>
      </c>
      <c r="E186" s="4" t="s">
        <v>479</v>
      </c>
      <c r="F186" s="10" t="s">
        <v>313</v>
      </c>
      <c r="G186" s="5" t="str">
        <f t="shared" si="154"/>
        <v>No</v>
      </c>
      <c r="H186" s="5" t="str">
        <f t="shared" si="89"/>
        <v>No</v>
      </c>
      <c r="I186" s="5" t="str">
        <f t="shared" si="90"/>
        <v>No</v>
      </c>
      <c r="J186" s="5" t="str">
        <f t="shared" si="91"/>
        <v>No</v>
      </c>
      <c r="K186" s="5" t="str">
        <f t="shared" si="156"/>
        <v>Yes</v>
      </c>
      <c r="L186" s="5" t="str">
        <f t="shared" si="92"/>
        <v>No</v>
      </c>
      <c r="M186" s="5" t="str">
        <f t="shared" si="93"/>
        <v>No</v>
      </c>
      <c r="N186" s="5" t="str">
        <f t="shared" si="106"/>
        <v>No</v>
      </c>
      <c r="O186" s="5" t="str">
        <f t="shared" si="157"/>
        <v>Yes</v>
      </c>
      <c r="P186" s="5" t="str">
        <f t="shared" si="94"/>
        <v>No</v>
      </c>
      <c r="Q186" s="5" t="str">
        <f t="shared" si="95"/>
        <v>No</v>
      </c>
      <c r="R186" s="5" t="str">
        <f t="shared" si="96"/>
        <v>No</v>
      </c>
      <c r="S186" s="5" t="str">
        <f t="shared" si="97"/>
        <v>No</v>
      </c>
      <c r="T186" s="5" t="str">
        <f t="shared" si="98"/>
        <v>No</v>
      </c>
      <c r="U186" s="5" t="str">
        <f t="shared" si="99"/>
        <v>No</v>
      </c>
      <c r="V186" s="5" t="str">
        <f t="shared" si="159"/>
        <v>No</v>
      </c>
      <c r="W186" s="5" t="str">
        <f t="shared" si="100"/>
        <v>No</v>
      </c>
      <c r="X186" s="5" t="str">
        <f t="shared" si="101"/>
        <v>No</v>
      </c>
      <c r="Y186" s="5" t="str">
        <f t="shared" si="102"/>
        <v>No</v>
      </c>
      <c r="Z186" s="5" t="str">
        <f t="shared" si="103"/>
        <v>No</v>
      </c>
      <c r="AA186" s="5" t="str">
        <f t="shared" si="158"/>
        <v>No</v>
      </c>
      <c r="AB186" s="5" t="str">
        <f t="shared" si="104"/>
        <v>No</v>
      </c>
      <c r="AC186" s="5" t="str">
        <f t="shared" si="105"/>
        <v>No</v>
      </c>
      <c r="AD186" s="1" t="s">
        <v>434</v>
      </c>
      <c r="AE186" s="28"/>
      <c r="AF186" s="28"/>
    </row>
    <row r="187" spans="1:32" x14ac:dyDescent="0.25">
      <c r="A187" s="28" t="s">
        <v>257</v>
      </c>
      <c r="B187" s="28" t="s">
        <v>258</v>
      </c>
      <c r="C187" s="1" t="s">
        <v>238</v>
      </c>
      <c r="D187" s="1" t="s">
        <v>7</v>
      </c>
      <c r="E187" s="4" t="s">
        <v>479</v>
      </c>
      <c r="F187" s="4" t="s">
        <v>313</v>
      </c>
      <c r="G187" s="5" t="str">
        <f t="shared" si="154"/>
        <v>No</v>
      </c>
      <c r="H187" s="5" t="str">
        <f t="shared" si="89"/>
        <v>No</v>
      </c>
      <c r="I187" s="5" t="str">
        <f t="shared" si="90"/>
        <v>No</v>
      </c>
      <c r="J187" s="5" t="str">
        <f t="shared" si="91"/>
        <v>No</v>
      </c>
      <c r="K187" s="5" t="str">
        <f t="shared" si="156"/>
        <v>Yes</v>
      </c>
      <c r="L187" s="5" t="str">
        <f t="shared" si="92"/>
        <v>No</v>
      </c>
      <c r="M187" s="5" t="str">
        <f t="shared" si="93"/>
        <v>No</v>
      </c>
      <c r="N187" s="5" t="str">
        <f t="shared" si="106"/>
        <v>No</v>
      </c>
      <c r="O187" s="5" t="str">
        <f t="shared" si="157"/>
        <v>Yes</v>
      </c>
      <c r="P187" s="5" t="str">
        <f t="shared" si="94"/>
        <v>No</v>
      </c>
      <c r="Q187" s="5" t="str">
        <f t="shared" si="95"/>
        <v>No</v>
      </c>
      <c r="R187" s="5" t="str">
        <f t="shared" si="96"/>
        <v>No</v>
      </c>
      <c r="S187" s="5" t="str">
        <f t="shared" si="97"/>
        <v>No</v>
      </c>
      <c r="T187" s="5" t="str">
        <f t="shared" si="98"/>
        <v>No</v>
      </c>
      <c r="U187" s="5" t="str">
        <f t="shared" si="99"/>
        <v>No</v>
      </c>
      <c r="V187" s="5" t="str">
        <f t="shared" si="159"/>
        <v>No</v>
      </c>
      <c r="W187" s="5" t="str">
        <f t="shared" si="100"/>
        <v>No</v>
      </c>
      <c r="X187" s="5" t="str">
        <f t="shared" si="101"/>
        <v>No</v>
      </c>
      <c r="Y187" s="5" t="str">
        <f t="shared" si="102"/>
        <v>No</v>
      </c>
      <c r="Z187" s="5" t="str">
        <f t="shared" si="103"/>
        <v>No</v>
      </c>
      <c r="AA187" s="5" t="str">
        <f>IF(OR(ISNUMBER(SEARCH("sulphur", AD187)),ISNUMBER(SEARCH("sulphite",AD187))), "Yes", "No")</f>
        <v>No</v>
      </c>
      <c r="AB187" s="5" t="str">
        <f t="shared" si="104"/>
        <v>No</v>
      </c>
      <c r="AC187" s="5" t="str">
        <f t="shared" si="105"/>
        <v>No</v>
      </c>
      <c r="AD187" s="1" t="s">
        <v>435</v>
      </c>
      <c r="AE187" s="28"/>
      <c r="AF187" s="28"/>
    </row>
    <row r="188" spans="1:32" x14ac:dyDescent="0.25">
      <c r="A188" s="28" t="s">
        <v>259</v>
      </c>
      <c r="B188" s="28" t="s">
        <v>258</v>
      </c>
      <c r="C188" s="1" t="s">
        <v>238</v>
      </c>
      <c r="D188" s="1" t="s">
        <v>11</v>
      </c>
      <c r="E188" s="4" t="s">
        <v>479</v>
      </c>
      <c r="F188" s="4" t="s">
        <v>313</v>
      </c>
      <c r="G188" s="5" t="str">
        <f t="shared" si="154"/>
        <v>No</v>
      </c>
      <c r="H188" s="5" t="str">
        <f t="shared" si="89"/>
        <v>No</v>
      </c>
      <c r="I188" s="5" t="str">
        <f t="shared" si="90"/>
        <v>No</v>
      </c>
      <c r="J188" s="5" t="str">
        <f t="shared" si="91"/>
        <v>No</v>
      </c>
      <c r="K188" s="5" t="str">
        <f>IF(ISNUMBER(SEARCH("egg", AD188)), "Yes", "No")</f>
        <v>Yes</v>
      </c>
      <c r="L188" s="5" t="str">
        <f t="shared" si="92"/>
        <v>No</v>
      </c>
      <c r="M188" s="5" t="str">
        <f t="shared" si="93"/>
        <v>No</v>
      </c>
      <c r="N188" s="5" t="str">
        <f t="shared" si="106"/>
        <v>No</v>
      </c>
      <c r="O188" s="5" t="str">
        <f t="shared" si="157"/>
        <v>Yes</v>
      </c>
      <c r="P188" s="5" t="str">
        <f t="shared" si="94"/>
        <v>No</v>
      </c>
      <c r="Q188" s="5" t="str">
        <f t="shared" si="95"/>
        <v>No</v>
      </c>
      <c r="R188" s="5" t="str">
        <f t="shared" si="96"/>
        <v>No</v>
      </c>
      <c r="S188" s="5" t="str">
        <f t="shared" si="97"/>
        <v>No</v>
      </c>
      <c r="T188" s="5" t="str">
        <f t="shared" si="98"/>
        <v>No</v>
      </c>
      <c r="U188" s="5" t="str">
        <f t="shared" si="99"/>
        <v>No</v>
      </c>
      <c r="V188" s="5" t="str">
        <f t="shared" si="159"/>
        <v>No</v>
      </c>
      <c r="W188" s="5" t="str">
        <f t="shared" si="100"/>
        <v>No</v>
      </c>
      <c r="X188" s="5" t="str">
        <f t="shared" si="101"/>
        <v>No</v>
      </c>
      <c r="Y188" s="5" t="str">
        <f t="shared" si="102"/>
        <v>No</v>
      </c>
      <c r="Z188" s="5" t="str">
        <f t="shared" si="103"/>
        <v>No</v>
      </c>
      <c r="AA188" s="5" t="str">
        <f t="shared" ref="AA188:AA198" si="160">IF(OR(ISNUMBER(SEARCH("sulphur", AD188)),ISNUMBER(SEARCH("sulphite",AD188))), "Yes", "No")</f>
        <v>No</v>
      </c>
      <c r="AB188" s="5" t="str">
        <f t="shared" si="104"/>
        <v>No</v>
      </c>
      <c r="AC188" s="5" t="str">
        <f t="shared" si="105"/>
        <v>No</v>
      </c>
      <c r="AD188" s="1" t="s">
        <v>435</v>
      </c>
      <c r="AE188" s="28"/>
      <c r="AF188" s="28"/>
    </row>
    <row r="189" spans="1:32" x14ac:dyDescent="0.25">
      <c r="A189" s="28" t="s">
        <v>260</v>
      </c>
      <c r="B189" s="28" t="s">
        <v>261</v>
      </c>
      <c r="C189" s="1" t="s">
        <v>238</v>
      </c>
      <c r="D189" s="1" t="s">
        <v>216</v>
      </c>
      <c r="E189" s="4" t="s">
        <v>479</v>
      </c>
      <c r="F189" s="4" t="s">
        <v>313</v>
      </c>
      <c r="G189" s="5" t="str">
        <f t="shared" si="154"/>
        <v>No</v>
      </c>
      <c r="H189" s="5" t="str">
        <f t="shared" si="89"/>
        <v>No</v>
      </c>
      <c r="I189" s="5" t="s">
        <v>325</v>
      </c>
      <c r="J189" s="5" t="str">
        <f t="shared" si="91"/>
        <v>No</v>
      </c>
      <c r="K189" s="5" t="s">
        <v>313</v>
      </c>
      <c r="L189" s="5" t="str">
        <f t="shared" si="92"/>
        <v>No</v>
      </c>
      <c r="M189" s="5" t="str">
        <f t="shared" si="93"/>
        <v>No</v>
      </c>
      <c r="N189" s="5" t="str">
        <f t="shared" si="106"/>
        <v>No</v>
      </c>
      <c r="O189" s="5" t="s">
        <v>313</v>
      </c>
      <c r="P189" s="5" t="str">
        <f t="shared" si="94"/>
        <v>No</v>
      </c>
      <c r="Q189" s="5" t="str">
        <f t="shared" si="95"/>
        <v>No</v>
      </c>
      <c r="R189" s="5" t="str">
        <f t="shared" si="96"/>
        <v>No</v>
      </c>
      <c r="S189" s="5" t="str">
        <f t="shared" si="97"/>
        <v>No</v>
      </c>
      <c r="T189" s="5" t="str">
        <f t="shared" si="98"/>
        <v>No</v>
      </c>
      <c r="U189" s="5" t="str">
        <f t="shared" si="99"/>
        <v>No</v>
      </c>
      <c r="V189" s="5" t="str">
        <f t="shared" si="159"/>
        <v>No</v>
      </c>
      <c r="W189" s="5" t="str">
        <f t="shared" si="100"/>
        <v>No</v>
      </c>
      <c r="X189" s="5" t="str">
        <f t="shared" si="101"/>
        <v>No</v>
      </c>
      <c r="Y189" s="5" t="str">
        <f t="shared" si="102"/>
        <v>No</v>
      </c>
      <c r="Z189" s="5" t="str">
        <f t="shared" si="103"/>
        <v>No</v>
      </c>
      <c r="AA189" s="5" t="str">
        <f t="shared" si="160"/>
        <v>No</v>
      </c>
      <c r="AB189" s="5" t="str">
        <f t="shared" si="104"/>
        <v>No</v>
      </c>
      <c r="AC189" s="5" t="str">
        <f t="shared" si="105"/>
        <v>No</v>
      </c>
      <c r="AD189" s="1" t="s">
        <v>336</v>
      </c>
      <c r="AE189" s="28"/>
      <c r="AF189" s="28"/>
    </row>
    <row r="190" spans="1:32" x14ac:dyDescent="0.25">
      <c r="A190" s="31" t="s">
        <v>262</v>
      </c>
      <c r="B190" s="31" t="s">
        <v>263</v>
      </c>
      <c r="C190" s="1" t="s">
        <v>238</v>
      </c>
      <c r="D190" s="1" t="s">
        <v>7</v>
      </c>
      <c r="E190" s="4" t="s">
        <v>479</v>
      </c>
      <c r="F190" s="4" t="s">
        <v>313</v>
      </c>
      <c r="G190" s="5" t="str">
        <f t="shared" si="154"/>
        <v>No</v>
      </c>
      <c r="H190" s="5" t="str">
        <f t="shared" si="89"/>
        <v>No</v>
      </c>
      <c r="I190" s="5" t="str">
        <f t="shared" si="90"/>
        <v>No</v>
      </c>
      <c r="J190" s="5" t="str">
        <f t="shared" si="91"/>
        <v>No</v>
      </c>
      <c r="K190" s="5" t="str">
        <f t="shared" ref="K190:K205" si="161">IF(ISNUMBER(SEARCH("egg", AD190)), "Yes", "No")</f>
        <v>Yes</v>
      </c>
      <c r="L190" s="5" t="str">
        <f t="shared" si="92"/>
        <v>No</v>
      </c>
      <c r="M190" s="5" t="str">
        <f t="shared" si="93"/>
        <v>No</v>
      </c>
      <c r="N190" s="5" t="str">
        <f t="shared" si="106"/>
        <v>No</v>
      </c>
      <c r="O190" s="5" t="str">
        <f t="shared" si="157"/>
        <v>Yes</v>
      </c>
      <c r="P190" s="5" t="str">
        <f t="shared" si="94"/>
        <v>No</v>
      </c>
      <c r="Q190" s="5" t="str">
        <f t="shared" si="95"/>
        <v>No</v>
      </c>
      <c r="R190" s="5" t="str">
        <f t="shared" si="96"/>
        <v>No</v>
      </c>
      <c r="S190" s="5" t="str">
        <f t="shared" si="97"/>
        <v>No</v>
      </c>
      <c r="T190" s="5" t="str">
        <f t="shared" si="98"/>
        <v>No</v>
      </c>
      <c r="U190" s="5" t="str">
        <f t="shared" si="99"/>
        <v>No</v>
      </c>
      <c r="V190" s="5" t="str">
        <f t="shared" si="159"/>
        <v>No</v>
      </c>
      <c r="W190" s="5" t="str">
        <f t="shared" si="100"/>
        <v>No</v>
      </c>
      <c r="X190" s="5" t="str">
        <f t="shared" si="101"/>
        <v>No</v>
      </c>
      <c r="Y190" s="5" t="str">
        <f t="shared" si="102"/>
        <v>No</v>
      </c>
      <c r="Z190" s="5" t="str">
        <f t="shared" si="103"/>
        <v>No</v>
      </c>
      <c r="AA190" s="5" t="str">
        <f t="shared" si="160"/>
        <v>No</v>
      </c>
      <c r="AB190" s="5" t="str">
        <f t="shared" si="104"/>
        <v>No</v>
      </c>
      <c r="AC190" s="5" t="str">
        <f t="shared" si="105"/>
        <v>No</v>
      </c>
      <c r="AD190" s="1" t="s">
        <v>436</v>
      </c>
      <c r="AE190" s="31"/>
      <c r="AF190" s="31"/>
    </row>
    <row r="191" spans="1:32" x14ac:dyDescent="0.25">
      <c r="A191" s="31" t="s">
        <v>264</v>
      </c>
      <c r="B191" s="31" t="s">
        <v>263</v>
      </c>
      <c r="C191" s="1" t="s">
        <v>238</v>
      </c>
      <c r="D191" s="1" t="s">
        <v>11</v>
      </c>
      <c r="E191" s="4" t="s">
        <v>479</v>
      </c>
      <c r="F191" s="4" t="s">
        <v>313</v>
      </c>
      <c r="G191" s="5" t="str">
        <f t="shared" si="154"/>
        <v>No</v>
      </c>
      <c r="H191" s="5" t="str">
        <f t="shared" si="89"/>
        <v>No</v>
      </c>
      <c r="I191" s="5" t="str">
        <f t="shared" si="90"/>
        <v>No</v>
      </c>
      <c r="J191" s="5" t="str">
        <f t="shared" si="91"/>
        <v>No</v>
      </c>
      <c r="K191" s="5" t="str">
        <f t="shared" si="161"/>
        <v>Yes</v>
      </c>
      <c r="L191" s="5" t="str">
        <f t="shared" si="92"/>
        <v>No</v>
      </c>
      <c r="M191" s="5" t="str">
        <f t="shared" si="93"/>
        <v>No</v>
      </c>
      <c r="N191" s="5" t="str">
        <f t="shared" si="106"/>
        <v>No</v>
      </c>
      <c r="O191" s="5" t="str">
        <f>IF(ISNUMBER(SEARCH("milk", AD191)), "Yes", "No")</f>
        <v>Yes</v>
      </c>
      <c r="P191" s="5" t="str">
        <f t="shared" si="94"/>
        <v>No</v>
      </c>
      <c r="Q191" s="5" t="str">
        <f t="shared" si="95"/>
        <v>No</v>
      </c>
      <c r="R191" s="5" t="str">
        <f t="shared" si="96"/>
        <v>No</v>
      </c>
      <c r="S191" s="5" t="str">
        <f t="shared" si="97"/>
        <v>No</v>
      </c>
      <c r="T191" s="5" t="str">
        <f t="shared" si="98"/>
        <v>No</v>
      </c>
      <c r="U191" s="5" t="str">
        <f t="shared" si="99"/>
        <v>No</v>
      </c>
      <c r="V191" s="5" t="str">
        <f t="shared" si="159"/>
        <v>No</v>
      </c>
      <c r="W191" s="5" t="str">
        <f t="shared" si="100"/>
        <v>No</v>
      </c>
      <c r="X191" s="5" t="str">
        <f t="shared" si="101"/>
        <v>No</v>
      </c>
      <c r="Y191" s="5" t="str">
        <f t="shared" si="102"/>
        <v>No</v>
      </c>
      <c r="Z191" s="5" t="str">
        <f t="shared" si="103"/>
        <v>No</v>
      </c>
      <c r="AA191" s="5" t="str">
        <f t="shared" si="160"/>
        <v>No</v>
      </c>
      <c r="AB191" s="5" t="str">
        <f t="shared" si="104"/>
        <v>No</v>
      </c>
      <c r="AC191" s="5" t="str">
        <f t="shared" si="105"/>
        <v>No</v>
      </c>
      <c r="AD191" s="1" t="s">
        <v>436</v>
      </c>
      <c r="AE191" s="31"/>
      <c r="AF191" s="31"/>
    </row>
    <row r="192" spans="1:32" x14ac:dyDescent="0.25">
      <c r="A192" s="28"/>
      <c r="B192" s="28"/>
      <c r="C192" s="1"/>
      <c r="D192" s="1"/>
      <c r="E192" s="6"/>
      <c r="F192" s="6"/>
      <c r="G192" s="7"/>
      <c r="H192" s="7"/>
      <c r="I192" s="7"/>
      <c r="J192" s="7"/>
      <c r="K192" s="7"/>
      <c r="L192" s="7"/>
      <c r="M192" s="7"/>
      <c r="N192" s="7"/>
      <c r="O192" s="7"/>
      <c r="P192" s="7"/>
      <c r="Q192" s="7"/>
      <c r="R192" s="7"/>
      <c r="S192" s="7"/>
      <c r="T192" s="7"/>
      <c r="U192" s="7"/>
      <c r="V192" s="7"/>
      <c r="W192" s="7"/>
      <c r="X192" s="7"/>
      <c r="Y192" s="7"/>
      <c r="Z192" s="7"/>
      <c r="AA192" s="7"/>
      <c r="AB192" s="7"/>
      <c r="AC192" s="7"/>
      <c r="AD192" s="1"/>
      <c r="AE192" s="28"/>
      <c r="AF192" s="28"/>
    </row>
    <row r="193" spans="1:32" ht="18.75" x14ac:dyDescent="0.3">
      <c r="A193" s="44" t="s">
        <v>265</v>
      </c>
      <c r="B193" s="44"/>
      <c r="C193" s="1"/>
      <c r="D193" s="1"/>
      <c r="E193" s="8"/>
      <c r="F193" s="8"/>
      <c r="G193" s="9"/>
      <c r="H193" s="9"/>
      <c r="I193" s="9"/>
      <c r="J193" s="9"/>
      <c r="K193" s="9"/>
      <c r="L193" s="9"/>
      <c r="M193" s="9"/>
      <c r="N193" s="9"/>
      <c r="O193" s="9"/>
      <c r="P193" s="9"/>
      <c r="Q193" s="9"/>
      <c r="R193" s="9"/>
      <c r="S193" s="9"/>
      <c r="T193" s="9"/>
      <c r="U193" s="9"/>
      <c r="V193" s="9"/>
      <c r="W193" s="9"/>
      <c r="X193" s="9"/>
      <c r="Y193" s="9"/>
      <c r="Z193" s="9"/>
      <c r="AA193" s="9"/>
      <c r="AB193" s="9"/>
      <c r="AC193" s="9"/>
      <c r="AD193" s="1"/>
      <c r="AE193" s="41"/>
      <c r="AF193" s="41"/>
    </row>
    <row r="194" spans="1:32" ht="15" customHeight="1" x14ac:dyDescent="0.25">
      <c r="A194" s="28" t="s">
        <v>266</v>
      </c>
      <c r="B194" s="28" t="s">
        <v>443</v>
      </c>
      <c r="C194" s="1" t="s">
        <v>440</v>
      </c>
      <c r="D194" s="1" t="s">
        <v>267</v>
      </c>
      <c r="E194" s="4" t="s">
        <v>479</v>
      </c>
      <c r="F194" s="10" t="s">
        <v>313</v>
      </c>
      <c r="G194" s="5" t="str">
        <f t="shared" si="154"/>
        <v>No</v>
      </c>
      <c r="H194" s="5" t="str">
        <f t="shared" si="89"/>
        <v>Yes</v>
      </c>
      <c r="I194" s="5" t="str">
        <f t="shared" si="90"/>
        <v>No</v>
      </c>
      <c r="J194" s="5" t="str">
        <f t="shared" si="91"/>
        <v>No</v>
      </c>
      <c r="K194" s="5" t="str">
        <f t="shared" si="161"/>
        <v>Yes</v>
      </c>
      <c r="L194" s="5" t="str">
        <f t="shared" si="92"/>
        <v>No</v>
      </c>
      <c r="M194" s="5" t="str">
        <f t="shared" si="93"/>
        <v>No</v>
      </c>
      <c r="N194" s="5" t="str">
        <f t="shared" si="106"/>
        <v>Yes</v>
      </c>
      <c r="O194" s="5" t="str">
        <f t="shared" ref="O194:O206" si="162">IF(ISNUMBER(SEARCH("milk", AD194)), "Yes", "No")</f>
        <v>Yes</v>
      </c>
      <c r="P194" s="5" t="str">
        <f t="shared" si="94"/>
        <v>Yes</v>
      </c>
      <c r="Q194" s="5" t="str">
        <f t="shared" si="95"/>
        <v>No</v>
      </c>
      <c r="R194" s="5" t="str">
        <f t="shared" si="96"/>
        <v>No</v>
      </c>
      <c r="S194" s="5" t="str">
        <f t="shared" si="97"/>
        <v>No</v>
      </c>
      <c r="T194" s="5" t="str">
        <f t="shared" si="98"/>
        <v>No</v>
      </c>
      <c r="U194" s="5" t="str">
        <f t="shared" si="99"/>
        <v>No</v>
      </c>
      <c r="V194" s="5" t="str">
        <f>IF(ISNUMBER(SEARCH("pistachio", AD194)), "Yes", "No")</f>
        <v>No</v>
      </c>
      <c r="W194" s="5" t="str">
        <f t="shared" si="100"/>
        <v>No</v>
      </c>
      <c r="X194" s="5" t="str">
        <f t="shared" si="101"/>
        <v>No</v>
      </c>
      <c r="Y194" s="5" t="str">
        <f t="shared" si="102"/>
        <v>No</v>
      </c>
      <c r="Z194" s="5" t="str">
        <f t="shared" si="103"/>
        <v>No</v>
      </c>
      <c r="AA194" s="5" t="str">
        <f t="shared" si="160"/>
        <v>No</v>
      </c>
      <c r="AB194" s="5" t="str">
        <f t="shared" si="104"/>
        <v>No</v>
      </c>
      <c r="AC194" s="5" t="str">
        <f t="shared" si="105"/>
        <v>No</v>
      </c>
      <c r="AD194" s="1" t="s">
        <v>438</v>
      </c>
      <c r="AE194" s="28"/>
      <c r="AF194" s="28"/>
    </row>
    <row r="195" spans="1:32" x14ac:dyDescent="0.25">
      <c r="A195" s="28" t="s">
        <v>268</v>
      </c>
      <c r="B195" s="28" t="s">
        <v>444</v>
      </c>
      <c r="C195" s="1" t="s">
        <v>440</v>
      </c>
      <c r="D195" s="1" t="s">
        <v>267</v>
      </c>
      <c r="E195" s="4" t="s">
        <v>479</v>
      </c>
      <c r="F195" s="5" t="s">
        <v>313</v>
      </c>
      <c r="G195" s="5" t="str">
        <f t="shared" si="154"/>
        <v>No</v>
      </c>
      <c r="H195" s="5" t="str">
        <f t="shared" si="89"/>
        <v>Yes</v>
      </c>
      <c r="I195" s="5" t="str">
        <f t="shared" si="90"/>
        <v>No</v>
      </c>
      <c r="J195" s="5" t="str">
        <f t="shared" si="91"/>
        <v>No</v>
      </c>
      <c r="K195" s="5" t="str">
        <f t="shared" si="161"/>
        <v>Yes</v>
      </c>
      <c r="L195" s="5" t="str">
        <f t="shared" si="92"/>
        <v>No</v>
      </c>
      <c r="M195" s="5" t="str">
        <f t="shared" si="93"/>
        <v>No</v>
      </c>
      <c r="N195" s="5" t="str">
        <f t="shared" si="106"/>
        <v>Yes</v>
      </c>
      <c r="O195" s="5" t="str">
        <f t="shared" si="162"/>
        <v>Yes</v>
      </c>
      <c r="P195" s="5" t="str">
        <f t="shared" si="94"/>
        <v>Yes</v>
      </c>
      <c r="Q195" s="5" t="str">
        <f t="shared" si="95"/>
        <v>No</v>
      </c>
      <c r="R195" s="5" t="str">
        <f t="shared" si="96"/>
        <v>No</v>
      </c>
      <c r="S195" s="5" t="str">
        <f t="shared" si="97"/>
        <v>No</v>
      </c>
      <c r="T195" s="5" t="str">
        <f t="shared" si="98"/>
        <v>No</v>
      </c>
      <c r="U195" s="5" t="str">
        <f t="shared" si="99"/>
        <v>No</v>
      </c>
      <c r="V195" s="5" t="str">
        <f t="shared" ref="V195:V206" si="163">IF(ISNUMBER(SEARCH("pistachio", AD195)), "Yes", "No")</f>
        <v>No</v>
      </c>
      <c r="W195" s="5" t="str">
        <f t="shared" si="100"/>
        <v>No</v>
      </c>
      <c r="X195" s="5" t="str">
        <f t="shared" si="101"/>
        <v>No</v>
      </c>
      <c r="Y195" s="5" t="str">
        <f t="shared" si="102"/>
        <v>No</v>
      </c>
      <c r="Z195" s="5" t="str">
        <f t="shared" si="103"/>
        <v>No</v>
      </c>
      <c r="AA195" s="5" t="str">
        <f t="shared" si="160"/>
        <v>No</v>
      </c>
      <c r="AB195" s="5" t="str">
        <f t="shared" si="104"/>
        <v>No</v>
      </c>
      <c r="AC195" s="5" t="str">
        <f t="shared" si="105"/>
        <v>No</v>
      </c>
      <c r="AD195" s="1" t="s">
        <v>437</v>
      </c>
      <c r="AE195" s="28"/>
      <c r="AF195" s="28"/>
    </row>
    <row r="196" spans="1:32" x14ac:dyDescent="0.25">
      <c r="A196" s="28" t="s">
        <v>269</v>
      </c>
      <c r="B196" s="28" t="s">
        <v>445</v>
      </c>
      <c r="C196" s="1" t="s">
        <v>440</v>
      </c>
      <c r="D196" s="1" t="s">
        <v>270</v>
      </c>
      <c r="E196" s="4" t="s">
        <v>479</v>
      </c>
      <c r="F196" s="10" t="s">
        <v>313</v>
      </c>
      <c r="G196" s="5" t="str">
        <f t="shared" si="154"/>
        <v>No</v>
      </c>
      <c r="H196" s="5" t="str">
        <f t="shared" si="89"/>
        <v>Yes</v>
      </c>
      <c r="I196" s="5" t="str">
        <f t="shared" si="90"/>
        <v>No</v>
      </c>
      <c r="J196" s="5" t="str">
        <f t="shared" si="91"/>
        <v>No</v>
      </c>
      <c r="K196" s="5" t="str">
        <f t="shared" si="161"/>
        <v>Yes</v>
      </c>
      <c r="L196" s="5" t="str">
        <f t="shared" si="92"/>
        <v>No</v>
      </c>
      <c r="M196" s="5" t="str">
        <f t="shared" si="93"/>
        <v>No</v>
      </c>
      <c r="N196" s="5" t="str">
        <f t="shared" si="106"/>
        <v>Yes</v>
      </c>
      <c r="O196" s="5" t="str">
        <f t="shared" si="162"/>
        <v>Yes</v>
      </c>
      <c r="P196" s="5" t="str">
        <f t="shared" si="94"/>
        <v>Yes</v>
      </c>
      <c r="Q196" s="5" t="str">
        <f t="shared" si="95"/>
        <v>No</v>
      </c>
      <c r="R196" s="5" t="str">
        <f t="shared" si="96"/>
        <v>No</v>
      </c>
      <c r="S196" s="5" t="str">
        <f t="shared" si="97"/>
        <v>No</v>
      </c>
      <c r="T196" s="5" t="str">
        <f t="shared" si="98"/>
        <v>No</v>
      </c>
      <c r="U196" s="5" t="str">
        <f t="shared" si="99"/>
        <v>No</v>
      </c>
      <c r="V196" s="5" t="str">
        <f t="shared" si="163"/>
        <v>No</v>
      </c>
      <c r="W196" s="5" t="str">
        <f t="shared" si="100"/>
        <v>No</v>
      </c>
      <c r="X196" s="5" t="str">
        <f t="shared" si="101"/>
        <v>No</v>
      </c>
      <c r="Y196" s="5" t="str">
        <f t="shared" si="102"/>
        <v>No</v>
      </c>
      <c r="Z196" s="5" t="str">
        <f t="shared" si="103"/>
        <v>No</v>
      </c>
      <c r="AA196" s="5" t="str">
        <f t="shared" si="160"/>
        <v>No</v>
      </c>
      <c r="AB196" s="5" t="str">
        <f t="shared" si="104"/>
        <v>No</v>
      </c>
      <c r="AC196" s="5" t="str">
        <f t="shared" si="105"/>
        <v>No</v>
      </c>
      <c r="AD196" s="1" t="s">
        <v>438</v>
      </c>
      <c r="AE196" s="28"/>
      <c r="AF196" s="28"/>
    </row>
    <row r="197" spans="1:32" x14ac:dyDescent="0.25">
      <c r="A197" s="28" t="s">
        <v>271</v>
      </c>
      <c r="B197" s="28" t="s">
        <v>446</v>
      </c>
      <c r="C197" s="1" t="s">
        <v>440</v>
      </c>
      <c r="D197" s="1" t="s">
        <v>270</v>
      </c>
      <c r="E197" s="4" t="s">
        <v>479</v>
      </c>
      <c r="F197" s="5" t="s">
        <v>313</v>
      </c>
      <c r="G197" s="5" t="str">
        <f t="shared" si="154"/>
        <v>No</v>
      </c>
      <c r="H197" s="5" t="str">
        <f t="shared" si="89"/>
        <v>Yes</v>
      </c>
      <c r="I197" s="5" t="str">
        <f t="shared" si="90"/>
        <v>No</v>
      </c>
      <c r="J197" s="5" t="str">
        <f t="shared" si="91"/>
        <v>No</v>
      </c>
      <c r="K197" s="5" t="str">
        <f t="shared" si="161"/>
        <v>Yes</v>
      </c>
      <c r="L197" s="5" t="str">
        <f t="shared" si="92"/>
        <v>No</v>
      </c>
      <c r="M197" s="5" t="str">
        <f t="shared" si="93"/>
        <v>No</v>
      </c>
      <c r="N197" s="5" t="str">
        <f t="shared" si="106"/>
        <v>Yes</v>
      </c>
      <c r="O197" s="5" t="str">
        <f t="shared" si="162"/>
        <v>Yes</v>
      </c>
      <c r="P197" s="5" t="str">
        <f t="shared" si="94"/>
        <v>Yes</v>
      </c>
      <c r="Q197" s="5" t="str">
        <f t="shared" si="95"/>
        <v>No</v>
      </c>
      <c r="R197" s="5" t="str">
        <f t="shared" si="96"/>
        <v>No</v>
      </c>
      <c r="S197" s="5" t="str">
        <f t="shared" si="97"/>
        <v>No</v>
      </c>
      <c r="T197" s="5" t="str">
        <f t="shared" si="98"/>
        <v>No</v>
      </c>
      <c r="U197" s="5" t="str">
        <f t="shared" si="99"/>
        <v>No</v>
      </c>
      <c r="V197" s="5" t="str">
        <f t="shared" si="163"/>
        <v>No</v>
      </c>
      <c r="W197" s="5" t="str">
        <f t="shared" si="100"/>
        <v>No</v>
      </c>
      <c r="X197" s="5" t="str">
        <f t="shared" si="101"/>
        <v>No</v>
      </c>
      <c r="Y197" s="5" t="str">
        <f t="shared" si="102"/>
        <v>No</v>
      </c>
      <c r="Z197" s="5" t="str">
        <f t="shared" si="103"/>
        <v>No</v>
      </c>
      <c r="AA197" s="5" t="str">
        <f t="shared" si="160"/>
        <v>No</v>
      </c>
      <c r="AB197" s="5" t="str">
        <f t="shared" si="104"/>
        <v>No</v>
      </c>
      <c r="AC197" s="5" t="str">
        <f t="shared" si="105"/>
        <v>No</v>
      </c>
      <c r="AD197" s="1" t="s">
        <v>437</v>
      </c>
      <c r="AE197" s="28"/>
      <c r="AF197" s="28"/>
    </row>
    <row r="198" spans="1:32" x14ac:dyDescent="0.25">
      <c r="A198" s="28" t="s">
        <v>272</v>
      </c>
      <c r="B198" s="28" t="s">
        <v>447</v>
      </c>
      <c r="C198" s="1" t="s">
        <v>440</v>
      </c>
      <c r="D198" s="1" t="s">
        <v>273</v>
      </c>
      <c r="E198" s="4" t="s">
        <v>479</v>
      </c>
      <c r="F198" s="10" t="s">
        <v>313</v>
      </c>
      <c r="G198" s="5" t="str">
        <f t="shared" si="154"/>
        <v>No</v>
      </c>
      <c r="H198" s="5" t="str">
        <f t="shared" si="89"/>
        <v>Yes</v>
      </c>
      <c r="I198" s="5" t="str">
        <f t="shared" si="90"/>
        <v>No</v>
      </c>
      <c r="J198" s="5" t="str">
        <f t="shared" si="91"/>
        <v>No</v>
      </c>
      <c r="K198" s="5" t="str">
        <f t="shared" si="161"/>
        <v>Yes</v>
      </c>
      <c r="L198" s="5" t="str">
        <f t="shared" si="92"/>
        <v>No</v>
      </c>
      <c r="M198" s="5" t="str">
        <f t="shared" si="93"/>
        <v>No</v>
      </c>
      <c r="N198" s="5" t="str">
        <f t="shared" si="106"/>
        <v>Yes</v>
      </c>
      <c r="O198" s="5" t="str">
        <f t="shared" si="162"/>
        <v>Yes</v>
      </c>
      <c r="P198" s="5" t="str">
        <f t="shared" si="94"/>
        <v>Yes</v>
      </c>
      <c r="Q198" s="5" t="str">
        <f t="shared" si="95"/>
        <v>No</v>
      </c>
      <c r="R198" s="5" t="str">
        <f t="shared" si="96"/>
        <v>No</v>
      </c>
      <c r="S198" s="5" t="str">
        <f t="shared" si="97"/>
        <v>No</v>
      </c>
      <c r="T198" s="5" t="str">
        <f t="shared" si="98"/>
        <v>No</v>
      </c>
      <c r="U198" s="5" t="str">
        <f t="shared" si="99"/>
        <v>No</v>
      </c>
      <c r="V198" s="5" t="str">
        <f t="shared" si="163"/>
        <v>No</v>
      </c>
      <c r="W198" s="5" t="str">
        <f t="shared" si="100"/>
        <v>No</v>
      </c>
      <c r="X198" s="5" t="str">
        <f t="shared" si="101"/>
        <v>No</v>
      </c>
      <c r="Y198" s="5" t="str">
        <f t="shared" si="102"/>
        <v>No</v>
      </c>
      <c r="Z198" s="5" t="str">
        <f t="shared" si="103"/>
        <v>No</v>
      </c>
      <c r="AA198" s="5" t="str">
        <f t="shared" si="160"/>
        <v>No</v>
      </c>
      <c r="AB198" s="5" t="str">
        <f t="shared" si="104"/>
        <v>No</v>
      </c>
      <c r="AC198" s="5" t="str">
        <f t="shared" si="105"/>
        <v>No</v>
      </c>
      <c r="AD198" s="1" t="s">
        <v>438</v>
      </c>
      <c r="AE198" s="28"/>
      <c r="AF198" s="28"/>
    </row>
    <row r="199" spans="1:32" x14ac:dyDescent="0.25">
      <c r="A199" s="28" t="s">
        <v>274</v>
      </c>
      <c r="B199" s="28" t="s">
        <v>448</v>
      </c>
      <c r="C199" s="1" t="s">
        <v>440</v>
      </c>
      <c r="D199" s="1" t="s">
        <v>273</v>
      </c>
      <c r="E199" s="4" t="s">
        <v>479</v>
      </c>
      <c r="F199" s="5" t="s">
        <v>313</v>
      </c>
      <c r="G199" s="5" t="str">
        <f t="shared" si="154"/>
        <v>No</v>
      </c>
      <c r="H199" s="5" t="str">
        <f t="shared" si="89"/>
        <v>Yes</v>
      </c>
      <c r="I199" s="5" t="str">
        <f t="shared" si="90"/>
        <v>No</v>
      </c>
      <c r="J199" s="5" t="str">
        <f t="shared" si="91"/>
        <v>No</v>
      </c>
      <c r="K199" s="5" t="str">
        <f t="shared" si="161"/>
        <v>Yes</v>
      </c>
      <c r="L199" s="5" t="str">
        <f t="shared" si="92"/>
        <v>No</v>
      </c>
      <c r="M199" s="5" t="str">
        <f t="shared" si="93"/>
        <v>No</v>
      </c>
      <c r="N199" s="5" t="str">
        <f t="shared" si="106"/>
        <v>Yes</v>
      </c>
      <c r="O199" s="5" t="str">
        <f t="shared" si="162"/>
        <v>Yes</v>
      </c>
      <c r="P199" s="5" t="str">
        <f t="shared" si="94"/>
        <v>Yes</v>
      </c>
      <c r="Q199" s="5" t="str">
        <f t="shared" si="95"/>
        <v>No</v>
      </c>
      <c r="R199" s="5" t="str">
        <f t="shared" si="96"/>
        <v>No</v>
      </c>
      <c r="S199" s="5" t="str">
        <f t="shared" si="97"/>
        <v>No</v>
      </c>
      <c r="T199" s="5" t="str">
        <f t="shared" si="98"/>
        <v>No</v>
      </c>
      <c r="U199" s="5" t="str">
        <f t="shared" si="99"/>
        <v>No</v>
      </c>
      <c r="V199" s="5" t="str">
        <f t="shared" si="163"/>
        <v>No</v>
      </c>
      <c r="W199" s="5" t="str">
        <f t="shared" si="100"/>
        <v>No</v>
      </c>
      <c r="X199" s="5" t="str">
        <f t="shared" si="101"/>
        <v>No</v>
      </c>
      <c r="Y199" s="5" t="str">
        <f t="shared" si="102"/>
        <v>No</v>
      </c>
      <c r="Z199" s="5" t="str">
        <f t="shared" si="103"/>
        <v>No</v>
      </c>
      <c r="AA199" s="5" t="str">
        <f>IF(OR(ISNUMBER(SEARCH("sulphur", AD199)),ISNUMBER(SEARCH("sulphite",AD199))), "Yes", "No")</f>
        <v>No</v>
      </c>
      <c r="AB199" s="5" t="str">
        <f t="shared" si="104"/>
        <v>No</v>
      </c>
      <c r="AC199" s="5" t="str">
        <f t="shared" si="105"/>
        <v>No</v>
      </c>
      <c r="AD199" s="1" t="s">
        <v>437</v>
      </c>
      <c r="AE199" s="28"/>
      <c r="AF199" s="28"/>
    </row>
    <row r="200" spans="1:32" x14ac:dyDescent="0.25">
      <c r="A200" s="28" t="s">
        <v>275</v>
      </c>
      <c r="B200" s="28" t="s">
        <v>449</v>
      </c>
      <c r="C200" s="1" t="s">
        <v>440</v>
      </c>
      <c r="D200" s="1" t="s">
        <v>276</v>
      </c>
      <c r="E200" s="4" t="s">
        <v>479</v>
      </c>
      <c r="F200" s="10" t="s">
        <v>313</v>
      </c>
      <c r="G200" s="5" t="str">
        <f t="shared" si="154"/>
        <v>No</v>
      </c>
      <c r="H200" s="5" t="str">
        <f t="shared" si="89"/>
        <v>Yes</v>
      </c>
      <c r="I200" s="5" t="str">
        <f t="shared" si="90"/>
        <v>No</v>
      </c>
      <c r="J200" s="5" t="str">
        <f t="shared" si="91"/>
        <v>No</v>
      </c>
      <c r="K200" s="5" t="str">
        <f t="shared" si="161"/>
        <v>Yes</v>
      </c>
      <c r="L200" s="5" t="str">
        <f t="shared" si="92"/>
        <v>No</v>
      </c>
      <c r="M200" s="5" t="str">
        <f t="shared" si="93"/>
        <v>No</v>
      </c>
      <c r="N200" s="5" t="str">
        <f t="shared" si="106"/>
        <v>Yes</v>
      </c>
      <c r="O200" s="5" t="str">
        <f t="shared" si="162"/>
        <v>Yes</v>
      </c>
      <c r="P200" s="5" t="str">
        <f t="shared" si="94"/>
        <v>Yes</v>
      </c>
      <c r="Q200" s="5" t="str">
        <f t="shared" si="95"/>
        <v>No</v>
      </c>
      <c r="R200" s="5" t="str">
        <f t="shared" si="96"/>
        <v>No</v>
      </c>
      <c r="S200" s="5" t="str">
        <f t="shared" si="97"/>
        <v>No</v>
      </c>
      <c r="T200" s="5" t="str">
        <f t="shared" si="98"/>
        <v>No</v>
      </c>
      <c r="U200" s="5" t="str">
        <f t="shared" si="99"/>
        <v>No</v>
      </c>
      <c r="V200" s="5" t="str">
        <f t="shared" si="163"/>
        <v>No</v>
      </c>
      <c r="W200" s="5" t="str">
        <f t="shared" si="100"/>
        <v>No</v>
      </c>
      <c r="X200" s="5" t="str">
        <f t="shared" si="101"/>
        <v>No</v>
      </c>
      <c r="Y200" s="5" t="str">
        <f t="shared" si="102"/>
        <v>No</v>
      </c>
      <c r="Z200" s="5" t="str">
        <f t="shared" si="103"/>
        <v>No</v>
      </c>
      <c r="AA200" s="5" t="str">
        <f t="shared" ref="AA200:AA206" si="164">IF(OR(ISNUMBER(SEARCH("sulphur", AD200)),ISNUMBER(SEARCH("sulphite",AD200))), "Yes", "No")</f>
        <v>No</v>
      </c>
      <c r="AB200" s="5" t="str">
        <f t="shared" si="104"/>
        <v>No</v>
      </c>
      <c r="AC200" s="5" t="str">
        <f t="shared" si="105"/>
        <v>No</v>
      </c>
      <c r="AD200" s="1" t="s">
        <v>438</v>
      </c>
      <c r="AE200" s="28"/>
      <c r="AF200" s="28"/>
    </row>
    <row r="201" spans="1:32" x14ac:dyDescent="0.25">
      <c r="A201" s="28" t="s">
        <v>277</v>
      </c>
      <c r="B201" s="28" t="s">
        <v>450</v>
      </c>
      <c r="C201" s="1" t="s">
        <v>440</v>
      </c>
      <c r="D201" s="1" t="s">
        <v>276</v>
      </c>
      <c r="E201" s="4" t="s">
        <v>479</v>
      </c>
      <c r="F201" s="5" t="s">
        <v>313</v>
      </c>
      <c r="G201" s="5" t="str">
        <f t="shared" si="154"/>
        <v>No</v>
      </c>
      <c r="H201" s="5" t="str">
        <f t="shared" ref="H201:H206" si="165">IF(ISNUMBER(SEARCH("barley", AD201)), "Yes", "No")</f>
        <v>Yes</v>
      </c>
      <c r="I201" s="5" t="str">
        <f t="shared" ref="I201:I206" si="166">IF(ISNUMBER(SEARCH("oats", AD201)), "Yes", "No")</f>
        <v>No</v>
      </c>
      <c r="J201" s="5" t="str">
        <f t="shared" ref="J201:J206" si="167">IF(ISNUMBER(SEARCH("crustaceans", AD201)), "Yes", "No")</f>
        <v>No</v>
      </c>
      <c r="K201" s="5" t="str">
        <f t="shared" si="161"/>
        <v>Yes</v>
      </c>
      <c r="L201" s="5" t="str">
        <f t="shared" ref="L201:L206" si="168">IF(ISNUMBER(SEARCH("fish", AD201)), "Yes", "No")</f>
        <v>No</v>
      </c>
      <c r="M201" s="5" t="str">
        <f t="shared" ref="M201:M206" si="169">IF(ISNUMBER(SEARCH("peanuts", AD201)), "Yes", "No")</f>
        <v>No</v>
      </c>
      <c r="N201" s="5" t="str">
        <f t="shared" si="106"/>
        <v>Yes</v>
      </c>
      <c r="O201" s="5" t="str">
        <f t="shared" si="162"/>
        <v>Yes</v>
      </c>
      <c r="P201" s="5" t="str">
        <f t="shared" ref="P201:P206" si="170">IF(ISNUMBER(SEARCH("almond", AD201)), "Yes", "No")</f>
        <v>Yes</v>
      </c>
      <c r="Q201" s="5" t="str">
        <f t="shared" ref="Q201:Q206" si="171">IF(ISNUMBER(SEARCH("hazelnut", AD201)), "Yes", "No")</f>
        <v>No</v>
      </c>
      <c r="R201" s="5" t="str">
        <f t="shared" ref="R201:R206" si="172">IF(ISNUMBER(SEARCH("walnut", AD201)), "Yes", "No")</f>
        <v>No</v>
      </c>
      <c r="S201" s="5" t="str">
        <f t="shared" ref="S201:S206" si="173">IF(ISNUMBER(SEARCH("cashew", AD201)), "Yes", "No")</f>
        <v>No</v>
      </c>
      <c r="T201" s="5" t="str">
        <f t="shared" ref="T201:T206" si="174">IF(ISNUMBER(SEARCH("pecan", AD201)), "Yes", "No")</f>
        <v>No</v>
      </c>
      <c r="U201" s="5" t="str">
        <f t="shared" ref="U201:U206" si="175">IF(ISNUMBER(SEARCH("brazil nut", AD201)), "Yes", "No")</f>
        <v>No</v>
      </c>
      <c r="V201" s="5" t="str">
        <f t="shared" si="163"/>
        <v>No</v>
      </c>
      <c r="W201" s="5" t="str">
        <f t="shared" ref="W201:W206" si="176">IF(OR(ISNUMBER(SEARCH("macadamia", AD201)),ISNUMBER(SEARCH("queensland",AD201))), "Yes", "No")</f>
        <v>No</v>
      </c>
      <c r="X201" s="5" t="str">
        <f t="shared" ref="X201:X206" si="177">IF(ISNUMBER(SEARCH("celery", AD201)), "Yes", "No")</f>
        <v>No</v>
      </c>
      <c r="Y201" s="5" t="str">
        <f t="shared" ref="Y201:Y206" si="178">IF(ISNUMBER(SEARCH("mustard", AD201)), "Yes", "No")</f>
        <v>No</v>
      </c>
      <c r="Z201" s="5" t="str">
        <f t="shared" ref="Z201:Z206" si="179">IF(ISNUMBER(SEARCH("sesame", AD201)), "Yes", "No")</f>
        <v>No</v>
      </c>
      <c r="AA201" s="5" t="str">
        <f t="shared" si="164"/>
        <v>No</v>
      </c>
      <c r="AB201" s="5" t="str">
        <f t="shared" ref="AB201:AB206" si="180">IF(ISNUMBER(SEARCH("lupin", AD201)), "Yes", "No")</f>
        <v>No</v>
      </c>
      <c r="AC201" s="5" t="str">
        <f t="shared" ref="AC201:AC206" si="181">IF(ISNUMBER(SEARCH("molluscs", AD201)), "Yes", "No")</f>
        <v>No</v>
      </c>
      <c r="AD201" s="1" t="s">
        <v>437</v>
      </c>
      <c r="AE201" s="28"/>
      <c r="AF201" s="28"/>
    </row>
    <row r="202" spans="1:32" x14ac:dyDescent="0.25">
      <c r="A202" s="28" t="s">
        <v>278</v>
      </c>
      <c r="B202" s="28" t="s">
        <v>451</v>
      </c>
      <c r="C202" s="1" t="s">
        <v>440</v>
      </c>
      <c r="D202" s="1" t="s">
        <v>279</v>
      </c>
      <c r="E202" s="4" t="s">
        <v>479</v>
      </c>
      <c r="F202" s="10" t="s">
        <v>313</v>
      </c>
      <c r="G202" s="5" t="str">
        <f t="shared" si="154"/>
        <v>No</v>
      </c>
      <c r="H202" s="5" t="str">
        <f t="shared" si="165"/>
        <v>Yes</v>
      </c>
      <c r="I202" s="5" t="str">
        <f t="shared" si="166"/>
        <v>No</v>
      </c>
      <c r="J202" s="5" t="str">
        <f t="shared" si="167"/>
        <v>No</v>
      </c>
      <c r="K202" s="5" t="str">
        <f t="shared" si="161"/>
        <v>Yes</v>
      </c>
      <c r="L202" s="5" t="str">
        <f t="shared" si="168"/>
        <v>No</v>
      </c>
      <c r="M202" s="5" t="str">
        <f t="shared" si="169"/>
        <v>No</v>
      </c>
      <c r="N202" s="5" t="str">
        <f t="shared" si="106"/>
        <v>Yes</v>
      </c>
      <c r="O202" s="5" t="str">
        <f t="shared" si="162"/>
        <v>Yes</v>
      </c>
      <c r="P202" s="5" t="str">
        <f t="shared" si="170"/>
        <v>Yes</v>
      </c>
      <c r="Q202" s="5" t="str">
        <f t="shared" si="171"/>
        <v>No</v>
      </c>
      <c r="R202" s="5" t="str">
        <f t="shared" si="172"/>
        <v>No</v>
      </c>
      <c r="S202" s="5" t="str">
        <f t="shared" si="173"/>
        <v>No</v>
      </c>
      <c r="T202" s="5" t="str">
        <f t="shared" si="174"/>
        <v>No</v>
      </c>
      <c r="U202" s="5" t="str">
        <f t="shared" si="175"/>
        <v>No</v>
      </c>
      <c r="V202" s="5" t="str">
        <f t="shared" si="163"/>
        <v>No</v>
      </c>
      <c r="W202" s="5" t="str">
        <f t="shared" si="176"/>
        <v>No</v>
      </c>
      <c r="X202" s="5" t="str">
        <f t="shared" si="177"/>
        <v>No</v>
      </c>
      <c r="Y202" s="5" t="str">
        <f t="shared" si="178"/>
        <v>No</v>
      </c>
      <c r="Z202" s="5" t="str">
        <f t="shared" si="179"/>
        <v>No</v>
      </c>
      <c r="AA202" s="5" t="str">
        <f t="shared" si="164"/>
        <v>No</v>
      </c>
      <c r="AB202" s="5" t="str">
        <f t="shared" si="180"/>
        <v>No</v>
      </c>
      <c r="AC202" s="5" t="str">
        <f t="shared" si="181"/>
        <v>No</v>
      </c>
      <c r="AD202" s="1" t="s">
        <v>438</v>
      </c>
      <c r="AE202" s="28"/>
      <c r="AF202" s="28"/>
    </row>
    <row r="203" spans="1:32" x14ac:dyDescent="0.25">
      <c r="A203" s="28" t="s">
        <v>280</v>
      </c>
      <c r="B203" s="28" t="s">
        <v>452</v>
      </c>
      <c r="C203" s="1" t="s">
        <v>440</v>
      </c>
      <c r="D203" s="1" t="s">
        <v>279</v>
      </c>
      <c r="E203" s="4" t="s">
        <v>479</v>
      </c>
      <c r="F203" s="5" t="s">
        <v>313</v>
      </c>
      <c r="G203" s="5" t="str">
        <f t="shared" si="154"/>
        <v>No</v>
      </c>
      <c r="H203" s="5" t="str">
        <f t="shared" si="165"/>
        <v>Yes</v>
      </c>
      <c r="I203" s="5" t="str">
        <f t="shared" si="166"/>
        <v>No</v>
      </c>
      <c r="J203" s="5" t="str">
        <f t="shared" si="167"/>
        <v>No</v>
      </c>
      <c r="K203" s="5" t="str">
        <f t="shared" si="161"/>
        <v>Yes</v>
      </c>
      <c r="L203" s="5" t="str">
        <f t="shared" si="168"/>
        <v>No</v>
      </c>
      <c r="M203" s="5" t="str">
        <f t="shared" si="169"/>
        <v>No</v>
      </c>
      <c r="N203" s="5" t="str">
        <f>IF(ISNUMBER(SEARCH("soya", AD203)), "Yes", "No")</f>
        <v>Yes</v>
      </c>
      <c r="O203" s="5" t="str">
        <f t="shared" si="162"/>
        <v>Yes</v>
      </c>
      <c r="P203" s="5" t="str">
        <f t="shared" si="170"/>
        <v>Yes</v>
      </c>
      <c r="Q203" s="5" t="str">
        <f t="shared" si="171"/>
        <v>No</v>
      </c>
      <c r="R203" s="5" t="str">
        <f t="shared" si="172"/>
        <v>No</v>
      </c>
      <c r="S203" s="5" t="str">
        <f t="shared" si="173"/>
        <v>No</v>
      </c>
      <c r="T203" s="5" t="str">
        <f t="shared" si="174"/>
        <v>No</v>
      </c>
      <c r="U203" s="5" t="str">
        <f t="shared" si="175"/>
        <v>No</v>
      </c>
      <c r="V203" s="5" t="str">
        <f t="shared" si="163"/>
        <v>No</v>
      </c>
      <c r="W203" s="5" t="str">
        <f t="shared" si="176"/>
        <v>No</v>
      </c>
      <c r="X203" s="5" t="str">
        <f t="shared" si="177"/>
        <v>No</v>
      </c>
      <c r="Y203" s="5" t="str">
        <f t="shared" si="178"/>
        <v>No</v>
      </c>
      <c r="Z203" s="5" t="str">
        <f t="shared" si="179"/>
        <v>No</v>
      </c>
      <c r="AA203" s="5" t="str">
        <f t="shared" si="164"/>
        <v>No</v>
      </c>
      <c r="AB203" s="5" t="str">
        <f t="shared" si="180"/>
        <v>No</v>
      </c>
      <c r="AC203" s="5" t="str">
        <f t="shared" si="181"/>
        <v>No</v>
      </c>
      <c r="AD203" s="1" t="s">
        <v>437</v>
      </c>
      <c r="AE203" s="28"/>
      <c r="AF203" s="28"/>
    </row>
    <row r="204" spans="1:32" x14ac:dyDescent="0.25">
      <c r="A204" s="28" t="s">
        <v>281</v>
      </c>
      <c r="B204" s="28" t="s">
        <v>453</v>
      </c>
      <c r="C204" s="1" t="s">
        <v>440</v>
      </c>
      <c r="D204" s="1" t="s">
        <v>282</v>
      </c>
      <c r="E204" s="4" t="s">
        <v>479</v>
      </c>
      <c r="F204" s="10" t="s">
        <v>313</v>
      </c>
      <c r="G204" s="5" t="str">
        <f t="shared" si="154"/>
        <v>No</v>
      </c>
      <c r="H204" s="5" t="str">
        <f t="shared" si="165"/>
        <v>Yes</v>
      </c>
      <c r="I204" s="5" t="str">
        <f t="shared" si="166"/>
        <v>No</v>
      </c>
      <c r="J204" s="5" t="str">
        <f t="shared" si="167"/>
        <v>No</v>
      </c>
      <c r="K204" s="5" t="str">
        <f t="shared" si="161"/>
        <v>Yes</v>
      </c>
      <c r="L204" s="5" t="str">
        <f t="shared" si="168"/>
        <v>No</v>
      </c>
      <c r="M204" s="5" t="str">
        <f t="shared" si="169"/>
        <v>No</v>
      </c>
      <c r="N204" s="5" t="str">
        <f>IF(ISNUMBER(SEARCH("soya", AD204)), "Yes", "No")</f>
        <v>Yes</v>
      </c>
      <c r="O204" s="5" t="str">
        <f t="shared" si="162"/>
        <v>Yes</v>
      </c>
      <c r="P204" s="5" t="str">
        <f t="shared" si="170"/>
        <v>Yes</v>
      </c>
      <c r="Q204" s="5" t="str">
        <f t="shared" si="171"/>
        <v>No</v>
      </c>
      <c r="R204" s="5" t="str">
        <f t="shared" si="172"/>
        <v>No</v>
      </c>
      <c r="S204" s="5" t="str">
        <f t="shared" si="173"/>
        <v>No</v>
      </c>
      <c r="T204" s="5" t="str">
        <f t="shared" si="174"/>
        <v>No</v>
      </c>
      <c r="U204" s="5" t="str">
        <f t="shared" si="175"/>
        <v>No</v>
      </c>
      <c r="V204" s="5" t="str">
        <f t="shared" si="163"/>
        <v>No</v>
      </c>
      <c r="W204" s="5" t="str">
        <f t="shared" si="176"/>
        <v>No</v>
      </c>
      <c r="X204" s="5" t="str">
        <f t="shared" si="177"/>
        <v>No</v>
      </c>
      <c r="Y204" s="5" t="str">
        <f t="shared" si="178"/>
        <v>No</v>
      </c>
      <c r="Z204" s="5" t="str">
        <f t="shared" si="179"/>
        <v>No</v>
      </c>
      <c r="AA204" s="5" t="str">
        <f t="shared" si="164"/>
        <v>No</v>
      </c>
      <c r="AB204" s="5" t="str">
        <f t="shared" si="180"/>
        <v>No</v>
      </c>
      <c r="AC204" s="5" t="str">
        <f t="shared" si="181"/>
        <v>No</v>
      </c>
      <c r="AD204" s="1" t="s">
        <v>438</v>
      </c>
      <c r="AE204" s="28"/>
      <c r="AF204" s="28"/>
    </row>
    <row r="205" spans="1:32" x14ac:dyDescent="0.25">
      <c r="A205" s="28" t="s">
        <v>283</v>
      </c>
      <c r="B205" s="28" t="s">
        <v>454</v>
      </c>
      <c r="C205" s="1" t="s">
        <v>440</v>
      </c>
      <c r="D205" s="1" t="s">
        <v>282</v>
      </c>
      <c r="E205" s="4" t="s">
        <v>479</v>
      </c>
      <c r="F205" s="5" t="s">
        <v>313</v>
      </c>
      <c r="G205" s="5" t="str">
        <f t="shared" si="154"/>
        <v>No</v>
      </c>
      <c r="H205" s="5" t="str">
        <f t="shared" si="165"/>
        <v>Yes</v>
      </c>
      <c r="I205" s="5" t="str">
        <f t="shared" si="166"/>
        <v>No</v>
      </c>
      <c r="J205" s="5" t="str">
        <f t="shared" si="167"/>
        <v>No</v>
      </c>
      <c r="K205" s="5" t="str">
        <f t="shared" si="161"/>
        <v>Yes</v>
      </c>
      <c r="L205" s="5" t="str">
        <f t="shared" si="168"/>
        <v>No</v>
      </c>
      <c r="M205" s="5" t="str">
        <f t="shared" si="169"/>
        <v>No</v>
      </c>
      <c r="N205" s="5" t="str">
        <f>IF(ISNUMBER(SEARCH("soya", AD205)), "Yes", "No")</f>
        <v>Yes</v>
      </c>
      <c r="O205" s="5" t="str">
        <f t="shared" si="162"/>
        <v>Yes</v>
      </c>
      <c r="P205" s="5" t="str">
        <f t="shared" si="170"/>
        <v>Yes</v>
      </c>
      <c r="Q205" s="5" t="str">
        <f t="shared" si="171"/>
        <v>No</v>
      </c>
      <c r="R205" s="5" t="str">
        <f t="shared" si="172"/>
        <v>No</v>
      </c>
      <c r="S205" s="5" t="str">
        <f t="shared" si="173"/>
        <v>No</v>
      </c>
      <c r="T205" s="5" t="str">
        <f t="shared" si="174"/>
        <v>No</v>
      </c>
      <c r="U205" s="5" t="str">
        <f t="shared" si="175"/>
        <v>No</v>
      </c>
      <c r="V205" s="5" t="str">
        <f t="shared" si="163"/>
        <v>No</v>
      </c>
      <c r="W205" s="5" t="str">
        <f t="shared" si="176"/>
        <v>No</v>
      </c>
      <c r="X205" s="5" t="str">
        <f t="shared" si="177"/>
        <v>No</v>
      </c>
      <c r="Y205" s="5" t="str">
        <f t="shared" si="178"/>
        <v>No</v>
      </c>
      <c r="Z205" s="5" t="str">
        <f t="shared" si="179"/>
        <v>No</v>
      </c>
      <c r="AA205" s="5" t="str">
        <f t="shared" si="164"/>
        <v>No</v>
      </c>
      <c r="AB205" s="5" t="str">
        <f t="shared" si="180"/>
        <v>No</v>
      </c>
      <c r="AC205" s="5" t="str">
        <f t="shared" si="181"/>
        <v>No</v>
      </c>
      <c r="AD205" s="1" t="s">
        <v>437</v>
      </c>
      <c r="AE205" s="28"/>
      <c r="AF205" s="28"/>
    </row>
    <row r="206" spans="1:32" x14ac:dyDescent="0.25">
      <c r="A206" s="28" t="s">
        <v>284</v>
      </c>
      <c r="B206" s="28" t="s">
        <v>455</v>
      </c>
      <c r="C206" s="1" t="s">
        <v>440</v>
      </c>
      <c r="D206" s="1" t="s">
        <v>285</v>
      </c>
      <c r="E206" s="4" t="s">
        <v>479</v>
      </c>
      <c r="F206" s="10" t="s">
        <v>313</v>
      </c>
      <c r="G206" s="5" t="str">
        <f t="shared" si="154"/>
        <v>No</v>
      </c>
      <c r="H206" s="5" t="str">
        <f t="shared" si="165"/>
        <v>Yes</v>
      </c>
      <c r="I206" s="5" t="str">
        <f t="shared" si="166"/>
        <v>No</v>
      </c>
      <c r="J206" s="5" t="str">
        <f t="shared" si="167"/>
        <v>No</v>
      </c>
      <c r="K206" s="5" t="str">
        <f>IF(ISNUMBER(SEARCH("egg", AD206)), "Yes", "No")</f>
        <v>Yes</v>
      </c>
      <c r="L206" s="5" t="str">
        <f t="shared" si="168"/>
        <v>No</v>
      </c>
      <c r="M206" s="5" t="str">
        <f t="shared" si="169"/>
        <v>No</v>
      </c>
      <c r="N206" s="5" t="str">
        <f>IF(ISNUMBER(SEARCH("soya", AD206)), "Yes", "No")</f>
        <v>Yes</v>
      </c>
      <c r="O206" s="5" t="str">
        <f t="shared" si="162"/>
        <v>Yes</v>
      </c>
      <c r="P206" s="5" t="str">
        <f t="shared" si="170"/>
        <v>Yes</v>
      </c>
      <c r="Q206" s="5" t="str">
        <f t="shared" si="171"/>
        <v>No</v>
      </c>
      <c r="R206" s="5" t="str">
        <f t="shared" si="172"/>
        <v>No</v>
      </c>
      <c r="S206" s="5" t="str">
        <f t="shared" si="173"/>
        <v>No</v>
      </c>
      <c r="T206" s="5" t="str">
        <f t="shared" si="174"/>
        <v>No</v>
      </c>
      <c r="U206" s="5" t="str">
        <f t="shared" si="175"/>
        <v>No</v>
      </c>
      <c r="V206" s="5" t="str">
        <f t="shared" si="163"/>
        <v>No</v>
      </c>
      <c r="W206" s="5" t="str">
        <f t="shared" si="176"/>
        <v>No</v>
      </c>
      <c r="X206" s="5" t="str">
        <f t="shared" si="177"/>
        <v>No</v>
      </c>
      <c r="Y206" s="5" t="str">
        <f t="shared" si="178"/>
        <v>No</v>
      </c>
      <c r="Z206" s="5" t="str">
        <f t="shared" si="179"/>
        <v>No</v>
      </c>
      <c r="AA206" s="5" t="str">
        <f t="shared" si="164"/>
        <v>No</v>
      </c>
      <c r="AB206" s="5" t="str">
        <f t="shared" si="180"/>
        <v>No</v>
      </c>
      <c r="AC206" s="5" t="str">
        <f t="shared" si="181"/>
        <v>No</v>
      </c>
      <c r="AD206" s="1" t="s">
        <v>438</v>
      </c>
      <c r="AE206" s="28"/>
      <c r="AF206" s="28"/>
    </row>
    <row r="207" spans="1:32" x14ac:dyDescent="0.25">
      <c r="A207" s="28" t="s">
        <v>286</v>
      </c>
      <c r="B207" s="28" t="s">
        <v>456</v>
      </c>
      <c r="C207" s="1" t="s">
        <v>440</v>
      </c>
      <c r="D207" s="1" t="s">
        <v>285</v>
      </c>
      <c r="E207" s="4" t="s">
        <v>479</v>
      </c>
      <c r="F207" s="5" t="s">
        <v>313</v>
      </c>
      <c r="G207" s="5" t="str">
        <f>IF(ISNUMBER(SEARCH("rye", AD207)), "Yes", "No")</f>
        <v>No</v>
      </c>
      <c r="H207" s="5" t="str">
        <f>IF(ISNUMBER(SEARCH("barley", AD207)), "Yes", "No")</f>
        <v>Yes</v>
      </c>
      <c r="I207" s="5" t="str">
        <f>IF(ISNUMBER(SEARCH("oats", AD207)), "Yes", "No")</f>
        <v>No</v>
      </c>
      <c r="J207" s="5" t="str">
        <f>IF(ISNUMBER(SEARCH("crustaceans", AD207)), "Yes", "No")</f>
        <v>No</v>
      </c>
      <c r="K207" s="5" t="str">
        <f>IF(ISNUMBER(SEARCH("egg", AD207)), "Yes", "No")</f>
        <v>Yes</v>
      </c>
      <c r="L207" s="5" t="str">
        <f>IF(ISNUMBER(SEARCH("fish", AD207)), "Yes", "No")</f>
        <v>No</v>
      </c>
      <c r="M207" s="5" t="str">
        <f>IF(ISNUMBER(SEARCH("peanuts", AD207)), "Yes", "No")</f>
        <v>No</v>
      </c>
      <c r="N207" s="5" t="str">
        <f>IF(ISNUMBER(SEARCH("soya", AD207)), "Yes", "No")</f>
        <v>Yes</v>
      </c>
      <c r="O207" s="5" t="str">
        <f>IF(ISNUMBER(SEARCH("milk", AD207)), "Yes", "No")</f>
        <v>Yes</v>
      </c>
      <c r="P207" s="5" t="str">
        <f>IF(ISNUMBER(SEARCH("almond", AD207)), "Yes", "No")</f>
        <v>Yes</v>
      </c>
      <c r="Q207" s="5" t="str">
        <f>IF(ISNUMBER(SEARCH("hazelnut", AD207)), "Yes", "No")</f>
        <v>No</v>
      </c>
      <c r="R207" s="5" t="str">
        <f>IF(ISNUMBER(SEARCH("walnut", AD207)), "Yes", "No")</f>
        <v>No</v>
      </c>
      <c r="S207" s="5" t="str">
        <f>IF(ISNUMBER(SEARCH("cashew", AD207)), "Yes", "No")</f>
        <v>No</v>
      </c>
      <c r="T207" s="5" t="str">
        <f>IF(ISNUMBER(SEARCH("pecan", AD207)), "Yes", "No")</f>
        <v>No</v>
      </c>
      <c r="U207" s="5" t="str">
        <f>IF(ISNUMBER(SEARCH("brazil", AD207)), "Yes", "No")</f>
        <v>No</v>
      </c>
      <c r="V207" s="5" t="str">
        <f>IF(ISNUMBER(SEARCH("pistachio", AD207)), "Yes", "No")</f>
        <v>No</v>
      </c>
      <c r="W207" s="5" t="str">
        <f>IF(OR(ISNUMBER(SEARCH("macadamia", AD207)),ISNUMBER(SEARCH("queensland",AD207))), "Yes", "No")</f>
        <v>No</v>
      </c>
      <c r="X207" s="5" t="str">
        <f>IF(ISNUMBER(SEARCH("celery", AD207)), "Yes", "No")</f>
        <v>No</v>
      </c>
      <c r="Y207" s="5" t="str">
        <f>IF(ISNUMBER(SEARCH("mustard", AD207)), "Yes", "No")</f>
        <v>No</v>
      </c>
      <c r="Z207" s="5" t="str">
        <f>IF(ISNUMBER(SEARCH("sesame", AD207)), "Yes", "No")</f>
        <v>No</v>
      </c>
      <c r="AA207" s="5" t="str">
        <f>IF(OR(ISNUMBER(SEARCH("sulphur", AD207)),ISNUMBER(SEARCH("sulphite",AD207))), "Yes", "No")</f>
        <v>No</v>
      </c>
      <c r="AB207" s="5" t="str">
        <f>IF(ISNUMBER(SEARCH("lupin", AD207)), "Yes", "No")</f>
        <v>No</v>
      </c>
      <c r="AC207" s="5" t="str">
        <f>IF(ISNUMBER(SEARCH("molluscs", AD207)), "Yes", "No")</f>
        <v>No</v>
      </c>
      <c r="AD207" s="1" t="s">
        <v>437</v>
      </c>
      <c r="AE207" s="28"/>
      <c r="AF207" s="28"/>
    </row>
  </sheetData>
  <mergeCells count="24">
    <mergeCell ref="A174:B174"/>
    <mergeCell ref="A193:B193"/>
    <mergeCell ref="A118:B118"/>
    <mergeCell ref="A5:B5"/>
    <mergeCell ref="A17:B17"/>
    <mergeCell ref="A32:B32"/>
    <mergeCell ref="A90:B90"/>
    <mergeCell ref="A107:B107"/>
    <mergeCell ref="A2:AC2"/>
    <mergeCell ref="AE193:AF193"/>
    <mergeCell ref="AE125:AF125"/>
    <mergeCell ref="AE130:AF130"/>
    <mergeCell ref="AE153:AF153"/>
    <mergeCell ref="AE161:AF161"/>
    <mergeCell ref="AE174:AF174"/>
    <mergeCell ref="AE17:AF17"/>
    <mergeCell ref="AE32:AF32"/>
    <mergeCell ref="AE90:AF90"/>
    <mergeCell ref="AE107:AF107"/>
    <mergeCell ref="AE118:AF118"/>
    <mergeCell ref="A125:B125"/>
    <mergeCell ref="A130:B130"/>
    <mergeCell ref="A153:B153"/>
    <mergeCell ref="A161:B161"/>
  </mergeCells>
  <conditionalFormatting sqref="F18:F30 F131:F151">
    <cfRule type="containsText" dxfId="15" priority="29" stopIfTrue="1" operator="containsText" text="No">
      <formula>NOT(ISERROR(SEARCH("No",F18)))</formula>
    </cfRule>
    <cfRule type="containsText" dxfId="14" priority="30" stopIfTrue="1" operator="containsText" text="Yes">
      <formula>NOT(ISERROR(SEARCH("Yes",F18)))</formula>
    </cfRule>
  </conditionalFormatting>
  <conditionalFormatting sqref="F33:F88">
    <cfRule type="containsText" dxfId="13" priority="27" stopIfTrue="1" operator="containsText" text="No">
      <formula>NOT(ISERROR(SEARCH("No",F33)))</formula>
    </cfRule>
    <cfRule type="containsText" dxfId="12" priority="28" stopIfTrue="1" operator="containsText" text="Yes">
      <formula>NOT(ISERROR(SEARCH("Yes",F33)))</formula>
    </cfRule>
  </conditionalFormatting>
  <conditionalFormatting sqref="F91:F105">
    <cfRule type="containsText" dxfId="11" priority="25" stopIfTrue="1" operator="containsText" text="No">
      <formula>NOT(ISERROR(SEARCH("No",F91)))</formula>
    </cfRule>
    <cfRule type="containsText" dxfId="10" priority="26" stopIfTrue="1" operator="containsText" text="Yes">
      <formula>NOT(ISERROR(SEARCH("Yes",F91)))</formula>
    </cfRule>
  </conditionalFormatting>
  <conditionalFormatting sqref="F108:F116">
    <cfRule type="containsText" dxfId="9" priority="23" stopIfTrue="1" operator="containsText" text="No">
      <formula>NOT(ISERROR(SEARCH("No",F108)))</formula>
    </cfRule>
    <cfRule type="containsText" dxfId="8" priority="24" stopIfTrue="1" operator="containsText" text="Yes">
      <formula>NOT(ISERROR(SEARCH("Yes",F108)))</formula>
    </cfRule>
  </conditionalFormatting>
  <conditionalFormatting sqref="F119:F123">
    <cfRule type="containsText" dxfId="7" priority="21" stopIfTrue="1" operator="containsText" text="No">
      <formula>NOT(ISERROR(SEARCH("No",F119)))</formula>
    </cfRule>
    <cfRule type="containsText" dxfId="6" priority="22" stopIfTrue="1" operator="containsText" text="Yes">
      <formula>NOT(ISERROR(SEARCH("Yes",F119)))</formula>
    </cfRule>
  </conditionalFormatting>
  <conditionalFormatting sqref="F126:F127">
    <cfRule type="containsText" dxfId="5" priority="19" stopIfTrue="1" operator="containsText" text="No">
      <formula>NOT(ISERROR(SEARCH("No",F126)))</formula>
    </cfRule>
    <cfRule type="containsText" dxfId="4" priority="20" stopIfTrue="1" operator="containsText" text="Yes">
      <formula>NOT(ISERROR(SEARCH("Yes",F126)))</formula>
    </cfRule>
  </conditionalFormatting>
  <conditionalFormatting sqref="F154:F207">
    <cfRule type="containsText" dxfId="3" priority="1" stopIfTrue="1" operator="containsText" text="No">
      <formula>NOT(ISERROR(SEARCH("No",F154)))</formula>
    </cfRule>
    <cfRule type="containsText" dxfId="2" priority="2" stopIfTrue="1" operator="containsText" text="Yes">
      <formula>NOT(ISERROR(SEARCH("Yes",F154)))</formula>
    </cfRule>
  </conditionalFormatting>
  <conditionalFormatting sqref="F6:AC6 F7:F15 G129:AC207 G7:AC127">
    <cfRule type="containsText" dxfId="1" priority="31" stopIfTrue="1" operator="containsText" text="Yes">
      <formula>NOT(ISERROR(SEARCH("Yes",F6)))</formula>
    </cfRule>
    <cfRule type="containsText" dxfId="0" priority="32" stopIfTrue="1" operator="containsText" text="No">
      <formula>NOT(ISERROR(SEARCH("No",F6)))</formula>
    </cfRule>
  </conditionalFormatting>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OfficeAdmin</dc:creator>
  <cp:lastModifiedBy>OfficeAdmin</cp:lastModifiedBy>
  <cp:lastPrinted>2023-11-14T12:32:02Z</cp:lastPrinted>
  <dcterms:created xsi:type="dcterms:W3CDTF">2023-11-13T10:26:08Z</dcterms:created>
  <dcterms:modified xsi:type="dcterms:W3CDTF">2024-08-22T11:28:40Z</dcterms:modified>
</cp:coreProperties>
</file>